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B02777AC-8076-45EF-9C26-243795A77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 2-х старт" sheetId="3" r:id="rId1"/>
    <sheet name="промежуточный" sheetId="5" r:id="rId2"/>
    <sheet name="от 2 итог" sheetId="4" r:id="rId3"/>
  </sheets>
  <calcPr calcId="191029"/>
</workbook>
</file>

<file path=xl/calcChain.xml><?xml version="1.0" encoding="utf-8"?>
<calcChain xmlns="http://schemas.openxmlformats.org/spreadsheetml/2006/main">
  <c r="S22" i="4" l="1"/>
  <c r="R22" i="4"/>
  <c r="J22" i="4"/>
  <c r="I22" i="4"/>
  <c r="U22" i="4" s="1"/>
  <c r="V22" i="4" s="1"/>
  <c r="S21" i="4"/>
  <c r="R21" i="4"/>
  <c r="J21" i="4"/>
  <c r="I21" i="4"/>
  <c r="U21" i="4" s="1"/>
  <c r="V21" i="4" s="1"/>
  <c r="S20" i="4"/>
  <c r="R20" i="4"/>
  <c r="J20" i="4"/>
  <c r="I20" i="4"/>
  <c r="U20" i="4" s="1"/>
  <c r="V20" i="4" s="1"/>
  <c r="S19" i="4"/>
  <c r="R19" i="4"/>
  <c r="J19" i="4"/>
  <c r="I19" i="4"/>
  <c r="U19" i="4" s="1"/>
  <c r="V19" i="4" s="1"/>
  <c r="S18" i="4"/>
  <c r="R18" i="4"/>
  <c r="J18" i="4"/>
  <c r="I18" i="4"/>
  <c r="U18" i="4" s="1"/>
  <c r="V18" i="4" s="1"/>
  <c r="X32" i="5" l="1"/>
  <c r="O32" i="5"/>
  <c r="X31" i="5"/>
  <c r="O31" i="5"/>
  <c r="X30" i="5"/>
  <c r="O30" i="5"/>
  <c r="X27" i="5"/>
  <c r="W27" i="5"/>
  <c r="O27" i="5"/>
  <c r="N27" i="5"/>
  <c r="Z27" i="5" s="1"/>
  <c r="AA27" i="5" s="1"/>
  <c r="X26" i="5"/>
  <c r="W26" i="5"/>
  <c r="O26" i="5"/>
  <c r="N26" i="5"/>
  <c r="X25" i="5"/>
  <c r="W25" i="5"/>
  <c r="O25" i="5"/>
  <c r="N25" i="5"/>
  <c r="X24" i="5"/>
  <c r="W24" i="5"/>
  <c r="O24" i="5"/>
  <c r="N24" i="5"/>
  <c r="X23" i="5"/>
  <c r="W23" i="5"/>
  <c r="O23" i="5"/>
  <c r="N23" i="5"/>
  <c r="Z23" i="5" s="1"/>
  <c r="AA23" i="5" s="1"/>
  <c r="X22" i="5"/>
  <c r="W22" i="5"/>
  <c r="O22" i="5"/>
  <c r="N22" i="5"/>
  <c r="Z22" i="5" s="1"/>
  <c r="AA22" i="5" s="1"/>
  <c r="X21" i="5"/>
  <c r="W21" i="5"/>
  <c r="O21" i="5"/>
  <c r="N21" i="5"/>
  <c r="Z21" i="5" s="1"/>
  <c r="AA21" i="5" s="1"/>
  <c r="X20" i="5"/>
  <c r="W20" i="5"/>
  <c r="O20" i="5"/>
  <c r="N20" i="5"/>
  <c r="X19" i="5"/>
  <c r="W19" i="5"/>
  <c r="O19" i="5"/>
  <c r="N19" i="5"/>
  <c r="X18" i="5"/>
  <c r="W18" i="5"/>
  <c r="O18" i="5"/>
  <c r="N18" i="5"/>
  <c r="Z18" i="5" s="1"/>
  <c r="AA18" i="5" s="1"/>
  <c r="X17" i="5"/>
  <c r="W17" i="5"/>
  <c r="O17" i="5"/>
  <c r="N17" i="5"/>
  <c r="Z17" i="5" s="1"/>
  <c r="AA17" i="5" s="1"/>
  <c r="X16" i="5"/>
  <c r="W16" i="5"/>
  <c r="O16" i="5"/>
  <c r="N16" i="5"/>
  <c r="Z16" i="5" s="1"/>
  <c r="AA16" i="5" s="1"/>
  <c r="X15" i="5"/>
  <c r="W15" i="5"/>
  <c r="O15" i="5"/>
  <c r="N15" i="5"/>
  <c r="Z15" i="5" s="1"/>
  <c r="AA15" i="5" s="1"/>
  <c r="X14" i="5"/>
  <c r="W14" i="5"/>
  <c r="O14" i="5"/>
  <c r="N14" i="5"/>
  <c r="Z14" i="5" s="1"/>
  <c r="AA14" i="5" s="1"/>
  <c r="X13" i="5"/>
  <c r="W13" i="5"/>
  <c r="O13" i="5"/>
  <c r="N13" i="5"/>
  <c r="Z13" i="5" s="1"/>
  <c r="AA13" i="5" s="1"/>
  <c r="X12" i="5"/>
  <c r="W12" i="5"/>
  <c r="O12" i="5"/>
  <c r="N12" i="5"/>
  <c r="X11" i="5"/>
  <c r="W11" i="5"/>
  <c r="O11" i="5"/>
  <c r="N11" i="5"/>
  <c r="Z11" i="5" s="1"/>
  <c r="AA11" i="5" s="1"/>
  <c r="X10" i="5"/>
  <c r="W10" i="5"/>
  <c r="O10" i="5"/>
  <c r="N10" i="5"/>
  <c r="X9" i="5"/>
  <c r="W9" i="5"/>
  <c r="O9" i="5"/>
  <c r="N9" i="5"/>
  <c r="X8" i="5"/>
  <c r="W8" i="5"/>
  <c r="O8" i="5"/>
  <c r="N8" i="5"/>
  <c r="X23" i="3"/>
  <c r="W23" i="3"/>
  <c r="O23" i="3"/>
  <c r="N23" i="3"/>
  <c r="Z23" i="3" s="1"/>
  <c r="AA23" i="3" s="1"/>
  <c r="X22" i="3"/>
  <c r="W22" i="3"/>
  <c r="O22" i="3"/>
  <c r="N22" i="3"/>
  <c r="Z22" i="3" s="1"/>
  <c r="AA22" i="3" s="1"/>
  <c r="X21" i="3"/>
  <c r="W21" i="3"/>
  <c r="O21" i="3"/>
  <c r="N21" i="3"/>
  <c r="Z21" i="3" s="1"/>
  <c r="AA21" i="3" s="1"/>
  <c r="X20" i="3"/>
  <c r="W20" i="3"/>
  <c r="O20" i="3"/>
  <c r="N20" i="3"/>
  <c r="Z20" i="3" s="1"/>
  <c r="AA20" i="3" s="1"/>
  <c r="X19" i="3"/>
  <c r="W19" i="3"/>
  <c r="O19" i="3"/>
  <c r="N19" i="3"/>
  <c r="Z19" i="3" s="1"/>
  <c r="AA19" i="3" s="1"/>
  <c r="X28" i="3"/>
  <c r="W28" i="3"/>
  <c r="O28" i="3"/>
  <c r="N28" i="3"/>
  <c r="Z28" i="3" s="1"/>
  <c r="AA28" i="3" s="1"/>
  <c r="X27" i="3"/>
  <c r="W27" i="3"/>
  <c r="O27" i="3"/>
  <c r="N27" i="3"/>
  <c r="Z27" i="3" s="1"/>
  <c r="AA27" i="3" s="1"/>
  <c r="X26" i="3"/>
  <c r="W26" i="3"/>
  <c r="O26" i="3"/>
  <c r="N26" i="3"/>
  <c r="Z26" i="3" s="1"/>
  <c r="AA26" i="3" s="1"/>
  <c r="X25" i="3"/>
  <c r="W25" i="3"/>
  <c r="O25" i="3"/>
  <c r="N25" i="3"/>
  <c r="X24" i="3"/>
  <c r="W24" i="3"/>
  <c r="O24" i="3"/>
  <c r="N24" i="3"/>
  <c r="X18" i="3"/>
  <c r="W18" i="3"/>
  <c r="O18" i="3"/>
  <c r="N18" i="3"/>
  <c r="X17" i="3"/>
  <c r="W17" i="3"/>
  <c r="O17" i="3"/>
  <c r="N17" i="3"/>
  <c r="X16" i="3"/>
  <c r="W16" i="3"/>
  <c r="O16" i="3"/>
  <c r="N16" i="3"/>
  <c r="X15" i="3"/>
  <c r="W15" i="3"/>
  <c r="O15" i="3"/>
  <c r="N15" i="3"/>
  <c r="X14" i="3"/>
  <c r="W14" i="3"/>
  <c r="O14" i="3"/>
  <c r="N14" i="3"/>
  <c r="X13" i="3"/>
  <c r="W13" i="3"/>
  <c r="O13" i="3"/>
  <c r="N13" i="3"/>
  <c r="Z13" i="3" s="1"/>
  <c r="AA13" i="3" s="1"/>
  <c r="X12" i="3"/>
  <c r="W12" i="3"/>
  <c r="O12" i="3"/>
  <c r="N12" i="3"/>
  <c r="X11" i="3"/>
  <c r="W11" i="3"/>
  <c r="O11" i="3"/>
  <c r="N11" i="3"/>
  <c r="X10" i="3"/>
  <c r="W10" i="3"/>
  <c r="O10" i="3"/>
  <c r="N10" i="3"/>
  <c r="X9" i="3"/>
  <c r="W9" i="3"/>
  <c r="O9" i="3"/>
  <c r="O33" i="3" s="1"/>
  <c r="N9" i="3"/>
  <c r="Z26" i="5" l="1"/>
  <c r="AA26" i="5" s="1"/>
  <c r="Z25" i="5"/>
  <c r="AA25" i="5" s="1"/>
  <c r="Z24" i="5"/>
  <c r="AA24" i="5" s="1"/>
  <c r="Z20" i="5"/>
  <c r="AA20" i="5" s="1"/>
  <c r="Z19" i="5"/>
  <c r="AA19" i="5" s="1"/>
  <c r="Z12" i="5"/>
  <c r="AA12" i="5" s="1"/>
  <c r="Z10" i="5"/>
  <c r="AA10" i="5" s="1"/>
  <c r="Z9" i="5"/>
  <c r="AA9" i="5" s="1"/>
  <c r="Z8" i="5"/>
  <c r="AA8" i="5" s="1"/>
  <c r="Z9" i="3"/>
  <c r="AA9" i="3" s="1"/>
  <c r="Z10" i="3"/>
  <c r="AA10" i="3" s="1"/>
  <c r="Z14" i="3"/>
  <c r="AA14" i="3" s="1"/>
  <c r="Z15" i="3"/>
  <c r="AA15" i="3" s="1"/>
  <c r="Z16" i="3"/>
  <c r="AA16" i="3" s="1"/>
  <c r="Z17" i="3"/>
  <c r="AA17" i="3" s="1"/>
  <c r="Z18" i="3"/>
  <c r="AA18" i="3" s="1"/>
  <c r="X32" i="3"/>
  <c r="Z11" i="3"/>
  <c r="AA11" i="3" s="1"/>
  <c r="Z12" i="3"/>
  <c r="AA12" i="3" s="1"/>
  <c r="AA38" i="3" s="1"/>
  <c r="Z24" i="3"/>
  <c r="AA24" i="3" s="1"/>
  <c r="Z25" i="3"/>
  <c r="AA25" i="3" s="1"/>
  <c r="AA37" i="3"/>
  <c r="X33" i="3"/>
  <c r="X31" i="3"/>
  <c r="O32" i="3"/>
  <c r="O31" i="3"/>
  <c r="S27" i="4" l="1"/>
  <c r="R27" i="4"/>
  <c r="J27" i="4"/>
  <c r="I27" i="4"/>
  <c r="S26" i="4"/>
  <c r="R26" i="4"/>
  <c r="J26" i="4"/>
  <c r="I26" i="4"/>
  <c r="S25" i="4"/>
  <c r="R25" i="4"/>
  <c r="J25" i="4"/>
  <c r="I25" i="4"/>
  <c r="S24" i="4"/>
  <c r="R24" i="4"/>
  <c r="J24" i="4"/>
  <c r="I24" i="4"/>
  <c r="U23" i="4"/>
  <c r="V23" i="4" s="1"/>
  <c r="S23" i="4"/>
  <c r="J23" i="4"/>
  <c r="S17" i="4"/>
  <c r="R17" i="4"/>
  <c r="J17" i="4"/>
  <c r="I17" i="4"/>
  <c r="S16" i="4"/>
  <c r="R16" i="4"/>
  <c r="J16" i="4"/>
  <c r="I16" i="4"/>
  <c r="S15" i="4"/>
  <c r="R15" i="4"/>
  <c r="J15" i="4"/>
  <c r="I15" i="4"/>
  <c r="S14" i="4"/>
  <c r="R14" i="4"/>
  <c r="J14" i="4"/>
  <c r="I14" i="4"/>
  <c r="S13" i="4"/>
  <c r="R13" i="4"/>
  <c r="J13" i="4"/>
  <c r="I13" i="4"/>
  <c r="S12" i="4"/>
  <c r="R12" i="4"/>
  <c r="J12" i="4"/>
  <c r="I12" i="4"/>
  <c r="S11" i="4"/>
  <c r="R11" i="4"/>
  <c r="J11" i="4"/>
  <c r="I11" i="4"/>
  <c r="S10" i="4"/>
  <c r="R10" i="4"/>
  <c r="J10" i="4"/>
  <c r="I10" i="4"/>
  <c r="S9" i="4"/>
  <c r="R9" i="4"/>
  <c r="J9" i="4"/>
  <c r="I9" i="4"/>
  <c r="S8" i="4"/>
  <c r="R8" i="4"/>
  <c r="J8" i="4"/>
  <c r="I8" i="4"/>
  <c r="U24" i="4" l="1"/>
  <c r="V24" i="4" s="1"/>
  <c r="U25" i="4"/>
  <c r="V25" i="4" s="1"/>
  <c r="U26" i="4"/>
  <c r="V26" i="4" s="1"/>
  <c r="U27" i="4"/>
  <c r="V27" i="4" s="1"/>
  <c r="U9" i="4"/>
  <c r="V9" i="4" s="1"/>
  <c r="U10" i="4"/>
  <c r="V10" i="4" s="1"/>
  <c r="U12" i="4"/>
  <c r="V12" i="4" s="1"/>
  <c r="U13" i="4"/>
  <c r="V13" i="4" s="1"/>
  <c r="U15" i="4"/>
  <c r="V15" i="4" s="1"/>
  <c r="U16" i="4"/>
  <c r="V16" i="4" s="1"/>
  <c r="U17" i="4"/>
  <c r="V17" i="4" s="1"/>
  <c r="U8" i="4"/>
  <c r="V8" i="4" s="1"/>
  <c r="U14" i="4"/>
  <c r="V14" i="4" s="1"/>
  <c r="U11" i="4"/>
  <c r="V11" i="4" s="1"/>
  <c r="V35" i="4"/>
  <c r="W35" i="4" s="1"/>
  <c r="V37" i="4"/>
  <c r="W37" i="4" s="1"/>
  <c r="V36" i="4"/>
  <c r="W36" i="4" s="1"/>
  <c r="S32" i="4"/>
  <c r="T32" i="4" s="1"/>
  <c r="S31" i="4"/>
  <c r="T31" i="4" s="1"/>
  <c r="S30" i="4" l="1"/>
  <c r="T30" i="4" s="1"/>
  <c r="J30" i="4"/>
  <c r="K30" i="4" s="1"/>
  <c r="J32" i="4"/>
  <c r="K32" i="4" s="1"/>
  <c r="J31" i="4"/>
  <c r="K31" i="4" s="1"/>
</calcChain>
</file>

<file path=xl/sharedStrings.xml><?xml version="1.0" encoding="utf-8"?>
<sst xmlns="http://schemas.openxmlformats.org/spreadsheetml/2006/main" count="379" uniqueCount="88">
  <si>
    <t xml:space="preserve">Лист наблюдения  </t>
  </si>
  <si>
    <t>Образовательная область "Коммуникация"</t>
  </si>
  <si>
    <t>№</t>
  </si>
  <si>
    <t>Ф.И.ребенка</t>
  </si>
  <si>
    <t>Развитие речи</t>
  </si>
  <si>
    <t>Художественная литература</t>
  </si>
  <si>
    <t>Общее количество баллов</t>
  </si>
  <si>
    <t>Средний балл</t>
  </si>
  <si>
    <t xml:space="preserve">Уровень усвоения Типовой программы </t>
  </si>
  <si>
    <t>кол-во</t>
  </si>
  <si>
    <t>общее</t>
  </si>
  <si>
    <t>средний</t>
  </si>
  <si>
    <t>уровень</t>
  </si>
  <si>
    <t>к-во</t>
  </si>
  <si>
    <t>всего детей</t>
  </si>
  <si>
    <t>А (всего детей)</t>
  </si>
  <si>
    <t>Г (III уровень)</t>
  </si>
  <si>
    <t>І уровень</t>
  </si>
  <si>
    <t>ІІ уровень</t>
  </si>
  <si>
    <t>ІІІ уровень</t>
  </si>
  <si>
    <t>І ур</t>
  </si>
  <si>
    <t>ІІ ур</t>
  </si>
  <si>
    <t>ІІІ ур</t>
  </si>
  <si>
    <t>Б (I уровень)</t>
  </si>
  <si>
    <t>В (II уровень)</t>
  </si>
  <si>
    <t>2-К.1 переходит от коротких предложений к более сложным</t>
  </si>
  <si>
    <t>2-К.2 отвечает на вопросы о себе, членах семьи, любимых игрушках;</t>
  </si>
  <si>
    <t>2-К.3 пользуется словами для выражения желаний, чувств, мысли;</t>
  </si>
  <si>
    <t xml:space="preserve">2-К.4 правильно артикулирует гласные и согласные звуки;
</t>
  </si>
  <si>
    <t xml:space="preserve">2-К.5 делится информацией, может пожаловаться на неудобство (устал, жарко) и действия
сверстников (не дает игрушку).
</t>
  </si>
  <si>
    <t>2-К.6 употребляет в активном словаре все части речи;</t>
  </si>
  <si>
    <t>2-К.7 слушает небольшие рассказы без наглядного сопровождения;</t>
  </si>
  <si>
    <t>2-К.8 говорит фразами, предложениями, состоящими из 3–5 слов, делится информацией;</t>
  </si>
  <si>
    <t>2-К.9 отвечает на вопросы по их содержанию, рассказывает короткие стихи не спеша,
внятно;</t>
  </si>
  <si>
    <t>2-К.10 эмоционально воспринимает и понимает содержание сказок;</t>
  </si>
  <si>
    <t>2-К.11 вступает в контакт со сверстниками</t>
  </si>
  <si>
    <t>результатов диагностики итогового контроля в младшей группе (от 2 лет)</t>
  </si>
  <si>
    <t xml:space="preserve">результатов диагностики стартового контроля в младшей группе (от 2 лет) </t>
  </si>
  <si>
    <t>Общее количество</t>
  </si>
  <si>
    <t>Средний уровень</t>
  </si>
  <si>
    <t>Уровень развития умений и навыков</t>
  </si>
  <si>
    <t>2-К.1 знает свое имя, имена близких людей, названия одежды, мебели, посуды,
некоторых средств передвижения</t>
  </si>
  <si>
    <t>2-К.2 некоторых животных, их действия, признаки предметов, состояние вещей,
место нахождения предмета;</t>
  </si>
  <si>
    <t>2-К.3 умеет выделять и называть отдельные части своего тела; заменять
звукоподражательные слова на употребляемые;</t>
  </si>
  <si>
    <t>2-К.4 понимает простые по содержанию фразы, несложный сюжет маленьких
инсценировок с игрушками;</t>
  </si>
  <si>
    <t>2-К.5 выражает словами и короткими фразами просьбу;</t>
  </si>
  <si>
    <t>2-К.6 произносит отчетливо гласные звуки и доступные в артикуляционном
отношении согласные;</t>
  </si>
  <si>
    <t>2-К.7 называет комнаты жилого помещения, ориентирется в них;</t>
  </si>
  <si>
    <t xml:space="preserve">2-К.8 группирует знакомые предметы по названию, цвету, звучанию;
</t>
  </si>
  <si>
    <t xml:space="preserve">2-К.9 умеет внимательно слушать взрослого, выполняет его указания, запоминает и
выполняет несложные поручения, состоящие из двух-трех действий,
понимания речевых конструкций с предлогами в, на;
</t>
  </si>
  <si>
    <t xml:space="preserve">2-К.10 пользуется словами, необходимыми для выражения желаний и налаживания
взаимоотношений с окружающими (хочу, дай, пусти, подвинься).
</t>
  </si>
  <si>
    <t>2-К.11 слушает и понимает короткие, простые рассказы, стихотворения, потешки</t>
  </si>
  <si>
    <t xml:space="preserve">2-К.12 понимает вопросительные, утвердительные, восклицательные интонации в
содержании художественного произведения;
</t>
  </si>
  <si>
    <t>2-К.13 эмоционально откликается на содержание произведений</t>
  </si>
  <si>
    <t>2-К.14 умеет произносить слова текста при повторном чтении;</t>
  </si>
  <si>
    <t>2-К.15 эмоционально откликается на небольшие стихотворения, сказки, рассказы;</t>
  </si>
  <si>
    <t>2-К.16 сопереживает героям произведений</t>
  </si>
  <si>
    <t>1ур</t>
  </si>
  <si>
    <t>%</t>
  </si>
  <si>
    <t xml:space="preserve">Б (I уровень) </t>
  </si>
  <si>
    <t xml:space="preserve">В (II уровень) </t>
  </si>
  <si>
    <t>Учебный год 2020-2021          Группа "Б" "Ара"              Дата проведения сентябрь 2020 г.</t>
  </si>
  <si>
    <t>Ардақұлы Есқали</t>
  </si>
  <si>
    <t>Біржан Әлишер Медетұлы</t>
  </si>
  <si>
    <t>Бондаренко Анастасия Юрьевна</t>
  </si>
  <si>
    <t>Борова Тамина Арсланова</t>
  </si>
  <si>
    <t>Булгакова Виктория Вячеславовна</t>
  </si>
  <si>
    <t>Демьяненко Алиса Александровна</t>
  </si>
  <si>
    <t>Ефтодий Наум Витальевич</t>
  </si>
  <si>
    <t>Жаншуақ Асылхан Рахатұлы</t>
  </si>
  <si>
    <t>Жұмағали Аңсар Айбекұлы</t>
  </si>
  <si>
    <t xml:space="preserve">Кравец Генрих Сергеевич </t>
  </si>
  <si>
    <t>Красникова Софья Сергеевна</t>
  </si>
  <si>
    <t>Кропотина Марианна Кирилловна</t>
  </si>
  <si>
    <t>Ли Сафия Дмитриевна</t>
  </si>
  <si>
    <t>Маркабаева Амелия Бауыржановна</t>
  </si>
  <si>
    <t>Мұстава Әмина Нұрболқызы</t>
  </si>
  <si>
    <t>Мухамбетгалиева Томирис Жаныбековна</t>
  </si>
  <si>
    <t>Савчук Виктор Михайлович</t>
  </si>
  <si>
    <t>Саломаха Арина Максимовна</t>
  </si>
  <si>
    <t>Ткаченко Богдан Семёнович</t>
  </si>
  <si>
    <t>Удова Кира Николаевна</t>
  </si>
  <si>
    <t>Кравец Генрих Сергеевич</t>
  </si>
  <si>
    <t>Борова Таминна</t>
  </si>
  <si>
    <t>Демьяненко Алиса</t>
  </si>
  <si>
    <t>Серік Айару</t>
  </si>
  <si>
    <t>Мұстава Әмина</t>
  </si>
  <si>
    <t>Учебный год: 2020-2021      Группа "Б" "Ара"      Дата проведения: май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</si>
</sst>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9" fontId="2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textRotation="90" wrapText="1"/>
    </xf>
    <xf numFmtId="0" fontId="1" fillId="6" borderId="7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horizontal="center" textRotation="90" wrapText="1"/>
    </xf>
    <xf numFmtId="0" fontId="1" fillId="4" borderId="7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8"/>
  <sheetViews>
    <sheetView tabSelected="1" topLeftCell="A4" zoomScale="80" zoomScaleNormal="80" workbookViewId="0">
      <selection activeCell="D12" sqref="D12"/>
    </sheetView>
  </sheetViews>
  <sheetFormatPr defaultRowHeight="15" x14ac:dyDescent="0.25"/>
  <cols>
    <col min="2" max="2" width="4.5703125" customWidth="1"/>
    <col min="3" max="3" width="32.140625" customWidth="1"/>
    <col min="4" max="4" width="11.42578125" customWidth="1"/>
    <col min="5" max="5" width="11.140625" customWidth="1"/>
    <col min="6" max="6" width="13.7109375" customWidth="1"/>
    <col min="7" max="7" width="10.7109375" customWidth="1"/>
    <col min="8" max="8" width="8.5703125" customWidth="1"/>
    <col min="9" max="9" width="9.7109375" customWidth="1"/>
    <col min="10" max="11" width="7.42578125" customWidth="1"/>
    <col min="12" max="12" width="13.7109375" customWidth="1"/>
    <col min="13" max="13" width="14.140625" customWidth="1"/>
    <col min="14" max="14" width="9.7109375" customWidth="1"/>
    <col min="15" max="15" width="12.85546875" customWidth="1"/>
    <col min="16" max="16" width="6.5703125" customWidth="1"/>
    <col min="17" max="17" width="12.42578125" customWidth="1"/>
    <col min="18" max="18" width="9.140625" customWidth="1"/>
    <col min="19" max="19" width="6.28515625" customWidth="1"/>
    <col min="20" max="20" width="9" customWidth="1"/>
  </cols>
  <sheetData>
    <row r="2" spans="1:29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5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5">
      <c r="A4" s="39" t="s">
        <v>61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6" spans="1:29" x14ac:dyDescent="0.25">
      <c r="B6" s="40" t="s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9" x14ac:dyDescent="0.25">
      <c r="B7" s="26" t="s">
        <v>2</v>
      </c>
      <c r="C7" s="26" t="s">
        <v>3</v>
      </c>
      <c r="D7" s="40" t="s">
        <v>4</v>
      </c>
      <c r="E7" s="40"/>
      <c r="F7" s="40"/>
      <c r="G7" s="40"/>
      <c r="H7" s="40"/>
      <c r="I7" s="40"/>
      <c r="J7" s="40"/>
      <c r="K7" s="40"/>
      <c r="L7" s="40"/>
      <c r="M7" s="40"/>
      <c r="N7" s="27" t="s">
        <v>38</v>
      </c>
      <c r="O7" s="41" t="s">
        <v>39</v>
      </c>
      <c r="P7" s="43" t="s">
        <v>40</v>
      </c>
      <c r="Q7" s="44" t="s">
        <v>5</v>
      </c>
      <c r="R7" s="44"/>
      <c r="S7" s="44"/>
      <c r="T7" s="44"/>
      <c r="U7" s="44"/>
      <c r="V7" s="44"/>
      <c r="W7" s="27" t="s">
        <v>38</v>
      </c>
      <c r="X7" s="41" t="s">
        <v>39</v>
      </c>
      <c r="Y7" s="43" t="s">
        <v>40</v>
      </c>
      <c r="Z7" s="27" t="s">
        <v>38</v>
      </c>
      <c r="AA7" s="41" t="s">
        <v>39</v>
      </c>
      <c r="AB7" s="43" t="s">
        <v>40</v>
      </c>
    </row>
    <row r="8" spans="1:29" ht="254.45" customHeight="1" thickBot="1" x14ac:dyDescent="0.3">
      <c r="B8" s="26"/>
      <c r="C8" s="26"/>
      <c r="D8" s="15" t="s">
        <v>41</v>
      </c>
      <c r="E8" s="15" t="s">
        <v>42</v>
      </c>
      <c r="F8" s="15" t="s">
        <v>43</v>
      </c>
      <c r="G8" s="15" t="s">
        <v>44</v>
      </c>
      <c r="H8" s="15" t="s">
        <v>45</v>
      </c>
      <c r="I8" s="15" t="s">
        <v>46</v>
      </c>
      <c r="J8" s="15" t="s">
        <v>47</v>
      </c>
      <c r="K8" s="15" t="s">
        <v>48</v>
      </c>
      <c r="L8" s="15" t="s">
        <v>49</v>
      </c>
      <c r="M8" s="15" t="s">
        <v>50</v>
      </c>
      <c r="N8" s="28"/>
      <c r="O8" s="42"/>
      <c r="P8" s="43"/>
      <c r="Q8" s="15" t="s">
        <v>51</v>
      </c>
      <c r="R8" s="15" t="s">
        <v>52</v>
      </c>
      <c r="S8" s="15" t="s">
        <v>53</v>
      </c>
      <c r="T8" s="15" t="s">
        <v>54</v>
      </c>
      <c r="U8" s="15" t="s">
        <v>55</v>
      </c>
      <c r="V8" s="15" t="s">
        <v>56</v>
      </c>
      <c r="W8" s="28"/>
      <c r="X8" s="42"/>
      <c r="Y8" s="43"/>
      <c r="Z8" s="28"/>
      <c r="AA8" s="42"/>
      <c r="AB8" s="43"/>
    </row>
    <row r="9" spans="1:29" ht="16.5" thickBot="1" x14ac:dyDescent="0.3">
      <c r="B9" s="1">
        <v>1</v>
      </c>
      <c r="C9" s="16" t="s">
        <v>62</v>
      </c>
      <c r="D9" s="1">
        <v>1</v>
      </c>
      <c r="E9" s="1">
        <v>2</v>
      </c>
      <c r="F9" s="1">
        <v>1</v>
      </c>
      <c r="G9" s="1">
        <v>2</v>
      </c>
      <c r="H9" s="1">
        <v>1</v>
      </c>
      <c r="I9" s="1">
        <v>2</v>
      </c>
      <c r="J9" s="1">
        <v>1</v>
      </c>
      <c r="K9" s="1">
        <v>2</v>
      </c>
      <c r="L9" s="1">
        <v>2</v>
      </c>
      <c r="M9" s="1">
        <v>2</v>
      </c>
      <c r="N9" s="4">
        <f>SUM(D9:M9)</f>
        <v>16</v>
      </c>
      <c r="O9" s="6">
        <f>AVERAGE(D9:M9)</f>
        <v>1.6</v>
      </c>
      <c r="P9" s="9" t="s">
        <v>21</v>
      </c>
      <c r="Q9" s="1">
        <v>1</v>
      </c>
      <c r="R9" s="1">
        <v>2</v>
      </c>
      <c r="S9" s="1">
        <v>2</v>
      </c>
      <c r="T9" s="1">
        <v>1</v>
      </c>
      <c r="U9" s="1">
        <v>2</v>
      </c>
      <c r="V9" s="1">
        <v>1</v>
      </c>
      <c r="W9" s="4">
        <f>SUM(Q9:V9)</f>
        <v>9</v>
      </c>
      <c r="X9" s="6">
        <f>AVERAGE(Q9:V9)</f>
        <v>1.5</v>
      </c>
      <c r="Y9" s="9" t="s">
        <v>20</v>
      </c>
      <c r="Z9" s="5">
        <f>N9+W9</f>
        <v>25</v>
      </c>
      <c r="AA9" s="7">
        <f>Z9/16</f>
        <v>1.5625</v>
      </c>
      <c r="AB9" s="9" t="s">
        <v>20</v>
      </c>
    </row>
    <row r="10" spans="1:29" ht="16.5" thickBot="1" x14ac:dyDescent="0.3">
      <c r="B10" s="1">
        <v>2</v>
      </c>
      <c r="C10" s="17" t="s">
        <v>63</v>
      </c>
      <c r="D10" s="1">
        <v>1</v>
      </c>
      <c r="E10" s="1">
        <v>2</v>
      </c>
      <c r="F10" s="1">
        <v>1</v>
      </c>
      <c r="G10" s="1">
        <v>1</v>
      </c>
      <c r="H10" s="1">
        <v>2</v>
      </c>
      <c r="I10" s="1">
        <v>2</v>
      </c>
      <c r="J10" s="1">
        <v>2</v>
      </c>
      <c r="K10" s="1">
        <v>1</v>
      </c>
      <c r="L10" s="1">
        <v>1</v>
      </c>
      <c r="M10" s="1">
        <v>2</v>
      </c>
      <c r="N10" s="4">
        <f t="shared" ref="N10:N28" si="0">SUM(D10:M10)</f>
        <v>15</v>
      </c>
      <c r="O10" s="6">
        <f t="shared" ref="O10:O28" si="1">AVERAGE(D10:M10)</f>
        <v>1.5</v>
      </c>
      <c r="P10" s="9" t="s">
        <v>20</v>
      </c>
      <c r="Q10" s="1">
        <v>1</v>
      </c>
      <c r="R10" s="1">
        <v>2</v>
      </c>
      <c r="S10" s="1">
        <v>1</v>
      </c>
      <c r="T10" s="1">
        <v>1</v>
      </c>
      <c r="U10" s="1">
        <v>1</v>
      </c>
      <c r="V10" s="1">
        <v>1</v>
      </c>
      <c r="W10" s="4">
        <f t="shared" ref="W10:W28" si="2">SUM(Q10:V10)</f>
        <v>7</v>
      </c>
      <c r="X10" s="6">
        <f t="shared" ref="X10:X28" si="3">AVERAGE(Q10:V10)</f>
        <v>1.1666666666666667</v>
      </c>
      <c r="Y10" s="9" t="s">
        <v>20</v>
      </c>
      <c r="Z10" s="5">
        <f t="shared" ref="Z10:Z28" si="4">N10+W10</f>
        <v>22</v>
      </c>
      <c r="AA10" s="7">
        <f t="shared" ref="AA10:AA28" si="5">Z10/16</f>
        <v>1.375</v>
      </c>
      <c r="AB10" s="9" t="s">
        <v>20</v>
      </c>
    </row>
    <row r="11" spans="1:29" ht="32.25" thickBot="1" x14ac:dyDescent="0.3">
      <c r="B11" s="1">
        <v>3</v>
      </c>
      <c r="C11" s="17" t="s">
        <v>64</v>
      </c>
      <c r="D11" s="1">
        <v>1</v>
      </c>
      <c r="E11" s="1">
        <v>1</v>
      </c>
      <c r="F11" s="1">
        <v>2</v>
      </c>
      <c r="G11" s="1">
        <v>1</v>
      </c>
      <c r="H11" s="1">
        <v>1</v>
      </c>
      <c r="I11" s="1">
        <v>2</v>
      </c>
      <c r="J11" s="1">
        <v>1</v>
      </c>
      <c r="K11" s="1">
        <v>1</v>
      </c>
      <c r="L11" s="1">
        <v>2</v>
      </c>
      <c r="M11" s="1">
        <v>1</v>
      </c>
      <c r="N11" s="4">
        <f t="shared" si="0"/>
        <v>13</v>
      </c>
      <c r="O11" s="6">
        <f t="shared" si="1"/>
        <v>1.3</v>
      </c>
      <c r="P11" s="9" t="s">
        <v>20</v>
      </c>
      <c r="Q11" s="1">
        <v>1</v>
      </c>
      <c r="R11" s="1">
        <v>2</v>
      </c>
      <c r="S11" s="1">
        <v>1</v>
      </c>
      <c r="T11" s="1">
        <v>1</v>
      </c>
      <c r="U11" s="1">
        <v>2</v>
      </c>
      <c r="V11" s="1">
        <v>2</v>
      </c>
      <c r="W11" s="4">
        <f t="shared" si="2"/>
        <v>9</v>
      </c>
      <c r="X11" s="6">
        <f t="shared" si="3"/>
        <v>1.5</v>
      </c>
      <c r="Y11" s="9" t="s">
        <v>20</v>
      </c>
      <c r="Z11" s="5">
        <f t="shared" si="4"/>
        <v>22</v>
      </c>
      <c r="AA11" s="7">
        <f t="shared" si="5"/>
        <v>1.375</v>
      </c>
      <c r="AB11" s="9" t="s">
        <v>20</v>
      </c>
    </row>
    <row r="12" spans="1:29" ht="16.5" thickBot="1" x14ac:dyDescent="0.3">
      <c r="B12" s="1">
        <v>4</v>
      </c>
      <c r="C12" s="17" t="s">
        <v>65</v>
      </c>
      <c r="D12" s="1">
        <v>1</v>
      </c>
      <c r="E12" s="1">
        <v>1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1</v>
      </c>
      <c r="M12" s="1">
        <v>2</v>
      </c>
      <c r="N12" s="4">
        <f t="shared" si="0"/>
        <v>17</v>
      </c>
      <c r="O12" s="6">
        <f t="shared" si="1"/>
        <v>1.7</v>
      </c>
      <c r="P12" s="9" t="s">
        <v>21</v>
      </c>
      <c r="Q12" s="1">
        <v>2</v>
      </c>
      <c r="R12" s="1">
        <v>1</v>
      </c>
      <c r="S12" s="1">
        <v>2</v>
      </c>
      <c r="T12" s="1">
        <v>2</v>
      </c>
      <c r="U12" s="1">
        <v>2</v>
      </c>
      <c r="V12" s="1">
        <v>1</v>
      </c>
      <c r="W12" s="4">
        <f t="shared" si="2"/>
        <v>10</v>
      </c>
      <c r="X12" s="6">
        <f t="shared" si="3"/>
        <v>1.6666666666666667</v>
      </c>
      <c r="Y12" s="9" t="s">
        <v>21</v>
      </c>
      <c r="Z12" s="5">
        <f t="shared" si="4"/>
        <v>27</v>
      </c>
      <c r="AA12" s="7">
        <f t="shared" si="5"/>
        <v>1.6875</v>
      </c>
      <c r="AB12" s="9" t="s">
        <v>21</v>
      </c>
    </row>
    <row r="13" spans="1:29" ht="32.25" thickBot="1" x14ac:dyDescent="0.3">
      <c r="B13" s="1">
        <v>5</v>
      </c>
      <c r="C13" s="17" t="s">
        <v>66</v>
      </c>
      <c r="D13" s="1">
        <v>1</v>
      </c>
      <c r="E13" s="1">
        <v>2</v>
      </c>
      <c r="F13" s="1">
        <v>2</v>
      </c>
      <c r="G13" s="1">
        <v>1</v>
      </c>
      <c r="H13" s="1">
        <v>2</v>
      </c>
      <c r="I13" s="1">
        <v>1</v>
      </c>
      <c r="J13" s="1">
        <v>2</v>
      </c>
      <c r="K13" s="1">
        <v>1</v>
      </c>
      <c r="L13" s="1">
        <v>1</v>
      </c>
      <c r="M13" s="1">
        <v>1</v>
      </c>
      <c r="N13" s="4">
        <f t="shared" si="0"/>
        <v>14</v>
      </c>
      <c r="O13" s="6">
        <f t="shared" si="1"/>
        <v>1.4</v>
      </c>
      <c r="P13" s="9" t="s">
        <v>20</v>
      </c>
      <c r="Q13" s="1">
        <v>2</v>
      </c>
      <c r="R13" s="1">
        <v>1</v>
      </c>
      <c r="S13" s="1">
        <v>2</v>
      </c>
      <c r="T13" s="1">
        <v>2</v>
      </c>
      <c r="U13" s="1">
        <v>1</v>
      </c>
      <c r="V13" s="1">
        <v>1</v>
      </c>
      <c r="W13" s="4">
        <f t="shared" si="2"/>
        <v>9</v>
      </c>
      <c r="X13" s="6">
        <f t="shared" si="3"/>
        <v>1.5</v>
      </c>
      <c r="Y13" s="9" t="s">
        <v>20</v>
      </c>
      <c r="Z13" s="5">
        <f t="shared" si="4"/>
        <v>23</v>
      </c>
      <c r="AA13" s="7">
        <f t="shared" si="5"/>
        <v>1.4375</v>
      </c>
      <c r="AB13" s="9" t="s">
        <v>20</v>
      </c>
    </row>
    <row r="14" spans="1:29" ht="32.25" thickBot="1" x14ac:dyDescent="0.3">
      <c r="B14" s="1">
        <v>6</v>
      </c>
      <c r="C14" s="17" t="s">
        <v>67</v>
      </c>
      <c r="D14" s="1">
        <v>2</v>
      </c>
      <c r="E14" s="1">
        <v>3</v>
      </c>
      <c r="F14" s="1">
        <v>2</v>
      </c>
      <c r="G14" s="1">
        <v>3</v>
      </c>
      <c r="H14" s="1">
        <v>2</v>
      </c>
      <c r="I14" s="1">
        <v>3</v>
      </c>
      <c r="J14" s="1">
        <v>3</v>
      </c>
      <c r="K14" s="1">
        <v>3</v>
      </c>
      <c r="L14" s="1">
        <v>3</v>
      </c>
      <c r="M14" s="1">
        <v>2</v>
      </c>
      <c r="N14" s="4">
        <f t="shared" si="0"/>
        <v>26</v>
      </c>
      <c r="O14" s="6">
        <f t="shared" si="1"/>
        <v>2.6</v>
      </c>
      <c r="P14" s="9" t="s">
        <v>22</v>
      </c>
      <c r="Q14" s="1">
        <v>2</v>
      </c>
      <c r="R14" s="1">
        <v>3</v>
      </c>
      <c r="S14" s="1">
        <v>3</v>
      </c>
      <c r="T14" s="1">
        <v>2</v>
      </c>
      <c r="U14" s="1">
        <v>3</v>
      </c>
      <c r="V14" s="1">
        <v>3</v>
      </c>
      <c r="W14" s="4">
        <f t="shared" si="2"/>
        <v>16</v>
      </c>
      <c r="X14" s="6">
        <f t="shared" si="3"/>
        <v>2.6666666666666665</v>
      </c>
      <c r="Y14" s="9" t="s">
        <v>22</v>
      </c>
      <c r="Z14" s="5">
        <f t="shared" si="4"/>
        <v>42</v>
      </c>
      <c r="AA14" s="7">
        <f t="shared" si="5"/>
        <v>2.625</v>
      </c>
      <c r="AB14" s="9" t="s">
        <v>22</v>
      </c>
    </row>
    <row r="15" spans="1:29" ht="16.5" thickBot="1" x14ac:dyDescent="0.3">
      <c r="B15" s="1">
        <v>7</v>
      </c>
      <c r="C15" s="17" t="s">
        <v>68</v>
      </c>
      <c r="D15" s="1">
        <v>1</v>
      </c>
      <c r="E15" s="1">
        <v>2</v>
      </c>
      <c r="F15" s="1">
        <v>1</v>
      </c>
      <c r="G15" s="1">
        <v>2</v>
      </c>
      <c r="H15" s="1">
        <v>1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4">
        <f t="shared" si="0"/>
        <v>17</v>
      </c>
      <c r="O15" s="6">
        <f t="shared" si="1"/>
        <v>1.7</v>
      </c>
      <c r="P15" s="9" t="s">
        <v>21</v>
      </c>
      <c r="Q15" s="1">
        <v>1</v>
      </c>
      <c r="R15" s="1">
        <v>2</v>
      </c>
      <c r="S15" s="1">
        <v>2</v>
      </c>
      <c r="T15" s="1">
        <v>1</v>
      </c>
      <c r="U15" s="1">
        <v>2</v>
      </c>
      <c r="V15" s="1">
        <v>2</v>
      </c>
      <c r="W15" s="4">
        <f t="shared" si="2"/>
        <v>10</v>
      </c>
      <c r="X15" s="6">
        <f t="shared" si="3"/>
        <v>1.6666666666666667</v>
      </c>
      <c r="Y15" s="9" t="s">
        <v>21</v>
      </c>
      <c r="Z15" s="5">
        <f t="shared" si="4"/>
        <v>27</v>
      </c>
      <c r="AA15" s="7">
        <f t="shared" si="5"/>
        <v>1.6875</v>
      </c>
      <c r="AB15" s="9" t="s">
        <v>21</v>
      </c>
    </row>
    <row r="16" spans="1:29" ht="16.5" thickBot="1" x14ac:dyDescent="0.3">
      <c r="B16" s="1">
        <v>8</v>
      </c>
      <c r="C16" s="17" t="s">
        <v>69</v>
      </c>
      <c r="D16" s="1">
        <v>1</v>
      </c>
      <c r="E16" s="1">
        <v>2</v>
      </c>
      <c r="F16" s="1">
        <v>1</v>
      </c>
      <c r="G16" s="1">
        <v>1</v>
      </c>
      <c r="H16" s="1">
        <v>2</v>
      </c>
      <c r="I16" s="1">
        <v>2</v>
      </c>
      <c r="J16" s="1">
        <v>1</v>
      </c>
      <c r="K16" s="1">
        <v>1</v>
      </c>
      <c r="L16" s="1">
        <v>2</v>
      </c>
      <c r="M16" s="1">
        <v>1</v>
      </c>
      <c r="N16" s="4">
        <f t="shared" si="0"/>
        <v>14</v>
      </c>
      <c r="O16" s="6">
        <f t="shared" si="1"/>
        <v>1.4</v>
      </c>
      <c r="P16" s="9" t="s">
        <v>20</v>
      </c>
      <c r="Q16" s="1">
        <v>2</v>
      </c>
      <c r="R16" s="1">
        <v>2</v>
      </c>
      <c r="S16" s="1">
        <v>2</v>
      </c>
      <c r="T16" s="1">
        <v>2</v>
      </c>
      <c r="U16" s="1">
        <v>1</v>
      </c>
      <c r="V16" s="1">
        <v>2</v>
      </c>
      <c r="W16" s="4">
        <f t="shared" si="2"/>
        <v>11</v>
      </c>
      <c r="X16" s="6">
        <f t="shared" si="3"/>
        <v>1.8333333333333333</v>
      </c>
      <c r="Y16" s="9" t="s">
        <v>21</v>
      </c>
      <c r="Z16" s="5">
        <f t="shared" si="4"/>
        <v>25</v>
      </c>
      <c r="AA16" s="7">
        <f t="shared" si="5"/>
        <v>1.5625</v>
      </c>
      <c r="AB16" s="9" t="s">
        <v>20</v>
      </c>
    </row>
    <row r="17" spans="2:28" ht="16.5" thickBot="1" x14ac:dyDescent="0.3">
      <c r="B17" s="1">
        <v>9</v>
      </c>
      <c r="C17" s="17" t="s">
        <v>70</v>
      </c>
      <c r="D17" s="1">
        <v>1</v>
      </c>
      <c r="E17" s="1">
        <v>1</v>
      </c>
      <c r="F17" s="1">
        <v>2</v>
      </c>
      <c r="G17" s="1">
        <v>2</v>
      </c>
      <c r="H17" s="1">
        <v>1</v>
      </c>
      <c r="I17" s="1">
        <v>1</v>
      </c>
      <c r="J17" s="1">
        <v>2</v>
      </c>
      <c r="K17" s="1">
        <v>1</v>
      </c>
      <c r="L17" s="1">
        <v>1</v>
      </c>
      <c r="M17" s="1">
        <v>2</v>
      </c>
      <c r="N17" s="4">
        <f t="shared" si="0"/>
        <v>14</v>
      </c>
      <c r="O17" s="6">
        <f t="shared" si="1"/>
        <v>1.4</v>
      </c>
      <c r="P17" s="9" t="s">
        <v>20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1</v>
      </c>
      <c r="W17" s="4">
        <f t="shared" si="2"/>
        <v>11</v>
      </c>
      <c r="X17" s="6">
        <f t="shared" si="3"/>
        <v>1.8333333333333333</v>
      </c>
      <c r="Y17" s="9" t="s">
        <v>21</v>
      </c>
      <c r="Z17" s="5">
        <f t="shared" si="4"/>
        <v>25</v>
      </c>
      <c r="AA17" s="7">
        <f t="shared" si="5"/>
        <v>1.5625</v>
      </c>
      <c r="AB17" s="9" t="s">
        <v>20</v>
      </c>
    </row>
    <row r="18" spans="2:28" ht="16.5" thickBot="1" x14ac:dyDescent="0.3">
      <c r="B18" s="1">
        <v>10</v>
      </c>
      <c r="C18" s="17" t="s">
        <v>71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1</v>
      </c>
      <c r="J18" s="1">
        <v>2</v>
      </c>
      <c r="K18" s="1">
        <v>2</v>
      </c>
      <c r="L18" s="1">
        <v>2</v>
      </c>
      <c r="M18" s="1">
        <v>2</v>
      </c>
      <c r="N18" s="4">
        <f t="shared" si="0"/>
        <v>17</v>
      </c>
      <c r="O18" s="6">
        <f t="shared" si="1"/>
        <v>1.7</v>
      </c>
      <c r="P18" s="9" t="s">
        <v>21</v>
      </c>
      <c r="Q18" s="1">
        <v>2</v>
      </c>
      <c r="R18" s="1">
        <v>2</v>
      </c>
      <c r="S18" s="1">
        <v>1</v>
      </c>
      <c r="T18" s="1">
        <v>2</v>
      </c>
      <c r="U18" s="1">
        <v>2</v>
      </c>
      <c r="V18" s="1">
        <v>2</v>
      </c>
      <c r="W18" s="4">
        <f t="shared" si="2"/>
        <v>11</v>
      </c>
      <c r="X18" s="6">
        <f t="shared" si="3"/>
        <v>1.8333333333333333</v>
      </c>
      <c r="Y18" s="9" t="s">
        <v>21</v>
      </c>
      <c r="Z18" s="5">
        <f t="shared" si="4"/>
        <v>28</v>
      </c>
      <c r="AA18" s="7">
        <f t="shared" si="5"/>
        <v>1.75</v>
      </c>
      <c r="AB18" s="9" t="s">
        <v>21</v>
      </c>
    </row>
    <row r="19" spans="2:28" ht="16.5" thickBot="1" x14ac:dyDescent="0.3">
      <c r="B19" s="1">
        <v>11</v>
      </c>
      <c r="C19" s="17" t="s">
        <v>72</v>
      </c>
      <c r="D19" s="1">
        <v>2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1</v>
      </c>
      <c r="N19" s="4">
        <f t="shared" ref="N19:N23" si="6">SUM(D19:M19)</f>
        <v>18</v>
      </c>
      <c r="O19" s="6">
        <f t="shared" ref="O19:O23" si="7">AVERAGE(D19:M19)</f>
        <v>1.8</v>
      </c>
      <c r="P19" s="9" t="s">
        <v>21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4">
        <f t="shared" ref="W19:W23" si="8">SUM(Q19:V19)</f>
        <v>12</v>
      </c>
      <c r="X19" s="6">
        <f t="shared" ref="X19:X23" si="9">AVERAGE(Q19:V19)</f>
        <v>2</v>
      </c>
      <c r="Y19" s="9" t="s">
        <v>21</v>
      </c>
      <c r="Z19" s="5">
        <f t="shared" ref="Z19:Z23" si="10">N19+W19</f>
        <v>30</v>
      </c>
      <c r="AA19" s="7">
        <f t="shared" ref="AA19:AA23" si="11">Z19/16</f>
        <v>1.875</v>
      </c>
      <c r="AB19" s="9" t="s">
        <v>21</v>
      </c>
    </row>
    <row r="20" spans="2:28" ht="32.25" thickBot="1" x14ac:dyDescent="0.3">
      <c r="B20" s="1">
        <v>12</v>
      </c>
      <c r="C20" s="17" t="s">
        <v>73</v>
      </c>
      <c r="D20" s="1">
        <v>2</v>
      </c>
      <c r="E20" s="1">
        <v>1</v>
      </c>
      <c r="F20" s="1">
        <v>1</v>
      </c>
      <c r="G20" s="1">
        <v>2</v>
      </c>
      <c r="H20" s="1">
        <v>2</v>
      </c>
      <c r="I20" s="1">
        <v>1</v>
      </c>
      <c r="J20" s="1">
        <v>1</v>
      </c>
      <c r="K20" s="1">
        <v>1</v>
      </c>
      <c r="L20" s="1">
        <v>2</v>
      </c>
      <c r="M20" s="1">
        <v>1</v>
      </c>
      <c r="N20" s="4">
        <f t="shared" si="6"/>
        <v>14</v>
      </c>
      <c r="O20" s="6">
        <f t="shared" si="7"/>
        <v>1.4</v>
      </c>
      <c r="P20" s="9" t="s">
        <v>20</v>
      </c>
      <c r="Q20" s="1">
        <v>1</v>
      </c>
      <c r="R20" s="1">
        <v>2</v>
      </c>
      <c r="S20" s="1">
        <v>2</v>
      </c>
      <c r="T20" s="1">
        <v>1</v>
      </c>
      <c r="U20" s="1">
        <v>2</v>
      </c>
      <c r="V20" s="1">
        <v>2</v>
      </c>
      <c r="W20" s="4">
        <f t="shared" si="8"/>
        <v>10</v>
      </c>
      <c r="X20" s="6">
        <f t="shared" si="9"/>
        <v>1.6666666666666667</v>
      </c>
      <c r="Y20" s="9" t="s">
        <v>21</v>
      </c>
      <c r="Z20" s="5">
        <f t="shared" si="10"/>
        <v>24</v>
      </c>
      <c r="AA20" s="7">
        <f t="shared" si="11"/>
        <v>1.5</v>
      </c>
      <c r="AB20" s="9" t="s">
        <v>20</v>
      </c>
    </row>
    <row r="21" spans="2:28" ht="16.5" thickBot="1" x14ac:dyDescent="0.3">
      <c r="B21" s="1">
        <v>13</v>
      </c>
      <c r="C21" s="17" t="s">
        <v>74</v>
      </c>
      <c r="D21" s="1">
        <v>1</v>
      </c>
      <c r="E21" s="1">
        <v>1</v>
      </c>
      <c r="F21" s="1">
        <v>2</v>
      </c>
      <c r="G21" s="1">
        <v>2</v>
      </c>
      <c r="H21" s="1">
        <v>1</v>
      </c>
      <c r="I21" s="1">
        <v>1</v>
      </c>
      <c r="J21" s="1">
        <v>2</v>
      </c>
      <c r="K21" s="1">
        <v>1</v>
      </c>
      <c r="L21" s="1">
        <v>2</v>
      </c>
      <c r="M21" s="1">
        <v>2</v>
      </c>
      <c r="N21" s="4">
        <f t="shared" si="6"/>
        <v>15</v>
      </c>
      <c r="O21" s="6">
        <f t="shared" si="7"/>
        <v>1.5</v>
      </c>
      <c r="P21" s="9" t="s">
        <v>20</v>
      </c>
      <c r="Q21" s="1">
        <v>1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4">
        <f t="shared" si="8"/>
        <v>11</v>
      </c>
      <c r="X21" s="6">
        <f t="shared" si="9"/>
        <v>1.8333333333333333</v>
      </c>
      <c r="Y21" s="9" t="s">
        <v>21</v>
      </c>
      <c r="Z21" s="5">
        <f t="shared" si="10"/>
        <v>26</v>
      </c>
      <c r="AA21" s="7">
        <f t="shared" si="11"/>
        <v>1.625</v>
      </c>
      <c r="AB21" s="9" t="s">
        <v>21</v>
      </c>
    </row>
    <row r="22" spans="2:28" ht="32.25" thickBot="1" x14ac:dyDescent="0.3">
      <c r="B22" s="1">
        <v>14</v>
      </c>
      <c r="C22" s="17" t="s">
        <v>75</v>
      </c>
      <c r="D22" s="1">
        <v>1</v>
      </c>
      <c r="E22" s="1">
        <v>2</v>
      </c>
      <c r="F22" s="1">
        <v>1</v>
      </c>
      <c r="G22" s="1">
        <v>2</v>
      </c>
      <c r="H22" s="1">
        <v>2</v>
      </c>
      <c r="I22" s="1">
        <v>2</v>
      </c>
      <c r="J22" s="1">
        <v>2</v>
      </c>
      <c r="K22" s="1">
        <v>1</v>
      </c>
      <c r="L22" s="1">
        <v>2</v>
      </c>
      <c r="M22" s="1">
        <v>2</v>
      </c>
      <c r="N22" s="4">
        <f t="shared" si="6"/>
        <v>17</v>
      </c>
      <c r="O22" s="6">
        <f t="shared" si="7"/>
        <v>1.7</v>
      </c>
      <c r="P22" s="9" t="s">
        <v>21</v>
      </c>
      <c r="Q22" s="1">
        <v>2</v>
      </c>
      <c r="R22" s="1">
        <v>1</v>
      </c>
      <c r="S22" s="1">
        <v>2</v>
      </c>
      <c r="T22" s="1">
        <v>2</v>
      </c>
      <c r="U22" s="1">
        <v>2</v>
      </c>
      <c r="V22" s="1">
        <v>2</v>
      </c>
      <c r="W22" s="4">
        <f t="shared" si="8"/>
        <v>11</v>
      </c>
      <c r="X22" s="6">
        <f t="shared" si="9"/>
        <v>1.8333333333333333</v>
      </c>
      <c r="Y22" s="9" t="s">
        <v>21</v>
      </c>
      <c r="Z22" s="5">
        <f t="shared" si="10"/>
        <v>28</v>
      </c>
      <c r="AA22" s="7">
        <f t="shared" si="11"/>
        <v>1.75</v>
      </c>
      <c r="AB22" s="9" t="s">
        <v>21</v>
      </c>
    </row>
    <row r="23" spans="2:28" ht="16.5" thickBot="1" x14ac:dyDescent="0.3">
      <c r="B23" s="1">
        <v>15</v>
      </c>
      <c r="C23" s="17" t="s">
        <v>76</v>
      </c>
      <c r="D23" s="1">
        <v>1</v>
      </c>
      <c r="E23" s="1">
        <v>2</v>
      </c>
      <c r="F23" s="1">
        <v>2</v>
      </c>
      <c r="G23" s="1">
        <v>1</v>
      </c>
      <c r="H23" s="1">
        <v>1</v>
      </c>
      <c r="I23" s="1">
        <v>2</v>
      </c>
      <c r="J23" s="1">
        <v>1</v>
      </c>
      <c r="K23" s="1">
        <v>1</v>
      </c>
      <c r="L23" s="1">
        <v>2</v>
      </c>
      <c r="M23" s="1">
        <v>2</v>
      </c>
      <c r="N23" s="4">
        <f t="shared" si="6"/>
        <v>15</v>
      </c>
      <c r="O23" s="6">
        <f t="shared" si="7"/>
        <v>1.5</v>
      </c>
      <c r="P23" s="9" t="s">
        <v>20</v>
      </c>
      <c r="Q23" s="1">
        <v>2</v>
      </c>
      <c r="R23" s="1">
        <v>2</v>
      </c>
      <c r="S23" s="1">
        <v>2</v>
      </c>
      <c r="T23" s="1">
        <v>1</v>
      </c>
      <c r="U23" s="1">
        <v>2</v>
      </c>
      <c r="V23" s="1">
        <v>2</v>
      </c>
      <c r="W23" s="4">
        <f t="shared" si="8"/>
        <v>11</v>
      </c>
      <c r="X23" s="6">
        <f t="shared" si="9"/>
        <v>1.8333333333333333</v>
      </c>
      <c r="Y23" s="9" t="s">
        <v>21</v>
      </c>
      <c r="Z23" s="5">
        <f t="shared" si="10"/>
        <v>26</v>
      </c>
      <c r="AA23" s="7">
        <f t="shared" si="11"/>
        <v>1.625</v>
      </c>
      <c r="AB23" s="9" t="s">
        <v>21</v>
      </c>
    </row>
    <row r="24" spans="2:28" ht="32.25" thickBot="1" x14ac:dyDescent="0.3">
      <c r="B24" s="1">
        <v>16</v>
      </c>
      <c r="C24" s="17" t="s">
        <v>77</v>
      </c>
      <c r="D24" s="1">
        <v>2</v>
      </c>
      <c r="E24" s="1">
        <v>2</v>
      </c>
      <c r="F24" s="1">
        <v>1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1</v>
      </c>
      <c r="N24" s="4">
        <f t="shared" si="0"/>
        <v>18</v>
      </c>
      <c r="O24" s="6">
        <f t="shared" si="1"/>
        <v>1.8</v>
      </c>
      <c r="P24" s="9" t="s">
        <v>21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4">
        <f t="shared" si="2"/>
        <v>12</v>
      </c>
      <c r="X24" s="6">
        <f t="shared" si="3"/>
        <v>2</v>
      </c>
      <c r="Y24" s="9" t="s">
        <v>21</v>
      </c>
      <c r="Z24" s="5">
        <f t="shared" si="4"/>
        <v>30</v>
      </c>
      <c r="AA24" s="7">
        <f t="shared" si="5"/>
        <v>1.875</v>
      </c>
      <c r="AB24" s="9" t="s">
        <v>21</v>
      </c>
    </row>
    <row r="25" spans="2:28" ht="16.5" thickBot="1" x14ac:dyDescent="0.3">
      <c r="B25" s="1">
        <v>17</v>
      </c>
      <c r="C25" s="17" t="s">
        <v>78</v>
      </c>
      <c r="D25" s="1">
        <v>2</v>
      </c>
      <c r="E25" s="1">
        <v>1</v>
      </c>
      <c r="F25" s="1">
        <v>1</v>
      </c>
      <c r="G25" s="1">
        <v>2</v>
      </c>
      <c r="H25" s="1">
        <v>2</v>
      </c>
      <c r="I25" s="1">
        <v>1</v>
      </c>
      <c r="J25" s="1">
        <v>1</v>
      </c>
      <c r="K25" s="1">
        <v>1</v>
      </c>
      <c r="L25" s="1">
        <v>2</v>
      </c>
      <c r="M25" s="1">
        <v>1</v>
      </c>
      <c r="N25" s="4">
        <f t="shared" si="0"/>
        <v>14</v>
      </c>
      <c r="O25" s="6">
        <f t="shared" si="1"/>
        <v>1.4</v>
      </c>
      <c r="P25" s="9" t="s">
        <v>20</v>
      </c>
      <c r="Q25" s="1">
        <v>1</v>
      </c>
      <c r="R25" s="1">
        <v>2</v>
      </c>
      <c r="S25" s="1">
        <v>2</v>
      </c>
      <c r="T25" s="1">
        <v>1</v>
      </c>
      <c r="U25" s="1">
        <v>2</v>
      </c>
      <c r="V25" s="1">
        <v>2</v>
      </c>
      <c r="W25" s="4">
        <f t="shared" si="2"/>
        <v>10</v>
      </c>
      <c r="X25" s="6">
        <f t="shared" si="3"/>
        <v>1.6666666666666667</v>
      </c>
      <c r="Y25" s="9" t="s">
        <v>21</v>
      </c>
      <c r="Z25" s="5">
        <f t="shared" si="4"/>
        <v>24</v>
      </c>
      <c r="AA25" s="7">
        <f t="shared" si="5"/>
        <v>1.5</v>
      </c>
      <c r="AB25" s="9" t="s">
        <v>20</v>
      </c>
    </row>
    <row r="26" spans="2:28" ht="16.5" thickBot="1" x14ac:dyDescent="0.3">
      <c r="B26" s="1">
        <v>18</v>
      </c>
      <c r="C26" s="17" t="s">
        <v>79</v>
      </c>
      <c r="D26" s="1">
        <v>1</v>
      </c>
      <c r="E26" s="1">
        <v>1</v>
      </c>
      <c r="F26" s="1">
        <v>2</v>
      </c>
      <c r="G26" s="1">
        <v>2</v>
      </c>
      <c r="H26" s="1">
        <v>1</v>
      </c>
      <c r="I26" s="1">
        <v>1</v>
      </c>
      <c r="J26" s="1">
        <v>2</v>
      </c>
      <c r="K26" s="1">
        <v>1</v>
      </c>
      <c r="L26" s="1">
        <v>2</v>
      </c>
      <c r="M26" s="1">
        <v>2</v>
      </c>
      <c r="N26" s="4">
        <f t="shared" si="0"/>
        <v>15</v>
      </c>
      <c r="O26" s="6">
        <f t="shared" si="1"/>
        <v>1.5</v>
      </c>
      <c r="P26" s="9" t="s">
        <v>20</v>
      </c>
      <c r="Q26" s="1">
        <v>1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4">
        <f t="shared" si="2"/>
        <v>11</v>
      </c>
      <c r="X26" s="6">
        <f t="shared" si="3"/>
        <v>1.8333333333333333</v>
      </c>
      <c r="Y26" s="9" t="s">
        <v>21</v>
      </c>
      <c r="Z26" s="5">
        <f t="shared" si="4"/>
        <v>26</v>
      </c>
      <c r="AA26" s="7">
        <f t="shared" si="5"/>
        <v>1.625</v>
      </c>
      <c r="AB26" s="9" t="s">
        <v>21</v>
      </c>
    </row>
    <row r="27" spans="2:28" ht="16.5" thickBot="1" x14ac:dyDescent="0.3">
      <c r="B27" s="1">
        <v>19</v>
      </c>
      <c r="C27" s="17" t="s">
        <v>80</v>
      </c>
      <c r="D27" s="1">
        <v>1</v>
      </c>
      <c r="E27" s="1">
        <v>2</v>
      </c>
      <c r="F27" s="1">
        <v>1</v>
      </c>
      <c r="G27" s="1">
        <v>2</v>
      </c>
      <c r="H27" s="1">
        <v>2</v>
      </c>
      <c r="I27" s="1">
        <v>2</v>
      </c>
      <c r="J27" s="1">
        <v>2</v>
      </c>
      <c r="K27" s="1">
        <v>1</v>
      </c>
      <c r="L27" s="1">
        <v>2</v>
      </c>
      <c r="M27" s="1">
        <v>2</v>
      </c>
      <c r="N27" s="4">
        <f t="shared" si="0"/>
        <v>17</v>
      </c>
      <c r="O27" s="6">
        <f t="shared" si="1"/>
        <v>1.7</v>
      </c>
      <c r="P27" s="9" t="s">
        <v>21</v>
      </c>
      <c r="Q27" s="1">
        <v>2</v>
      </c>
      <c r="R27" s="1">
        <v>1</v>
      </c>
      <c r="S27" s="1">
        <v>2</v>
      </c>
      <c r="T27" s="1">
        <v>2</v>
      </c>
      <c r="U27" s="1">
        <v>2</v>
      </c>
      <c r="V27" s="1">
        <v>2</v>
      </c>
      <c r="W27" s="4">
        <f t="shared" si="2"/>
        <v>11</v>
      </c>
      <c r="X27" s="6">
        <f t="shared" si="3"/>
        <v>1.8333333333333333</v>
      </c>
      <c r="Y27" s="9" t="s">
        <v>21</v>
      </c>
      <c r="Z27" s="5">
        <f t="shared" si="4"/>
        <v>28</v>
      </c>
      <c r="AA27" s="7">
        <f t="shared" si="5"/>
        <v>1.75</v>
      </c>
      <c r="AB27" s="9" t="s">
        <v>21</v>
      </c>
    </row>
    <row r="28" spans="2:28" ht="16.5" thickBot="1" x14ac:dyDescent="0.3">
      <c r="B28" s="1">
        <v>20</v>
      </c>
      <c r="C28" s="17" t="s">
        <v>81</v>
      </c>
      <c r="D28" s="1">
        <v>1</v>
      </c>
      <c r="E28" s="1">
        <v>2</v>
      </c>
      <c r="F28" s="1">
        <v>2</v>
      </c>
      <c r="G28" s="1">
        <v>1</v>
      </c>
      <c r="H28" s="1">
        <v>1</v>
      </c>
      <c r="I28" s="1">
        <v>2</v>
      </c>
      <c r="J28" s="1">
        <v>1</v>
      </c>
      <c r="K28" s="1">
        <v>1</v>
      </c>
      <c r="L28" s="1">
        <v>2</v>
      </c>
      <c r="M28" s="1">
        <v>2</v>
      </c>
      <c r="N28" s="4">
        <f t="shared" si="0"/>
        <v>15</v>
      </c>
      <c r="O28" s="6">
        <f t="shared" si="1"/>
        <v>1.5</v>
      </c>
      <c r="P28" s="9" t="s">
        <v>20</v>
      </c>
      <c r="Q28" s="1">
        <v>2</v>
      </c>
      <c r="R28" s="1">
        <v>2</v>
      </c>
      <c r="S28" s="1">
        <v>2</v>
      </c>
      <c r="T28" s="1">
        <v>1</v>
      </c>
      <c r="U28" s="1">
        <v>2</v>
      </c>
      <c r="V28" s="1">
        <v>2</v>
      </c>
      <c r="W28" s="4">
        <f t="shared" si="2"/>
        <v>11</v>
      </c>
      <c r="X28" s="6">
        <f t="shared" si="3"/>
        <v>1.8333333333333333</v>
      </c>
      <c r="Y28" s="9" t="s">
        <v>21</v>
      </c>
      <c r="Z28" s="5">
        <f t="shared" si="4"/>
        <v>26</v>
      </c>
      <c r="AA28" s="7">
        <f t="shared" si="5"/>
        <v>1.625</v>
      </c>
      <c r="AB28" s="9" t="s">
        <v>21</v>
      </c>
    </row>
    <row r="29" spans="2:28" x14ac:dyDescent="0.25">
      <c r="B29" s="32"/>
      <c r="C29" s="32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1" t="s">
        <v>13</v>
      </c>
      <c r="P29" s="13" t="s">
        <v>58</v>
      </c>
      <c r="Q29" s="35"/>
      <c r="R29" s="36"/>
      <c r="S29" s="36"/>
      <c r="T29" s="36"/>
      <c r="U29" s="36"/>
      <c r="V29" s="36"/>
      <c r="W29" s="37"/>
      <c r="X29" s="1" t="s">
        <v>13</v>
      </c>
      <c r="Y29" s="13" t="s">
        <v>20</v>
      </c>
      <c r="Z29" s="2"/>
      <c r="AA29" s="2"/>
      <c r="AB29" s="2" t="s">
        <v>57</v>
      </c>
    </row>
    <row r="30" spans="2:28" x14ac:dyDescent="0.25">
      <c r="B30" s="33"/>
      <c r="C30" s="33"/>
      <c r="D30" s="35" t="s">
        <v>14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14">
        <v>20</v>
      </c>
      <c r="P30" s="14">
        <v>100</v>
      </c>
      <c r="Q30" s="35" t="s">
        <v>14</v>
      </c>
      <c r="R30" s="36"/>
      <c r="S30" s="36"/>
      <c r="T30" s="36"/>
      <c r="U30" s="36"/>
      <c r="V30" s="36"/>
      <c r="W30" s="37"/>
      <c r="X30" s="14">
        <v>20</v>
      </c>
      <c r="Y30" s="14">
        <v>100</v>
      </c>
      <c r="Z30" s="2"/>
      <c r="AA30" s="2"/>
      <c r="AB30" s="2"/>
    </row>
    <row r="31" spans="2:28" x14ac:dyDescent="0.25">
      <c r="B31" s="33"/>
      <c r="C31" s="33"/>
      <c r="D31" s="35" t="s">
        <v>17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8">
        <f>COUNTIF(P9:P28,"І ур")</f>
        <v>11</v>
      </c>
      <c r="P31" s="3">
        <v>40</v>
      </c>
      <c r="Q31" s="35" t="s">
        <v>17</v>
      </c>
      <c r="R31" s="36"/>
      <c r="S31" s="36"/>
      <c r="T31" s="36"/>
      <c r="U31" s="36"/>
      <c r="V31" s="36"/>
      <c r="W31" s="37"/>
      <c r="X31" s="8">
        <f>COUNTIF(Y9:Y28,"І ур")</f>
        <v>4</v>
      </c>
      <c r="Y31" s="3">
        <v>36</v>
      </c>
      <c r="Z31" s="2"/>
      <c r="AA31" s="2"/>
      <c r="AB31" s="2"/>
    </row>
    <row r="32" spans="2:28" x14ac:dyDescent="0.25">
      <c r="B32" s="33"/>
      <c r="C32" s="33"/>
      <c r="D32" s="35" t="s">
        <v>18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8">
        <f>COUNTIF(P9:P28,"ІІ ур")</f>
        <v>8</v>
      </c>
      <c r="P32" s="3">
        <v>50</v>
      </c>
      <c r="Q32" s="35" t="s">
        <v>18</v>
      </c>
      <c r="R32" s="36"/>
      <c r="S32" s="36"/>
      <c r="T32" s="36"/>
      <c r="U32" s="36"/>
      <c r="V32" s="36"/>
      <c r="W32" s="37"/>
      <c r="X32" s="8">
        <f>COUNTIF(Y9:Y28,"ІІ ур")</f>
        <v>15</v>
      </c>
      <c r="Y32" s="3">
        <v>59</v>
      </c>
      <c r="Z32" s="2"/>
      <c r="AA32" s="2"/>
      <c r="AB32" s="2"/>
    </row>
    <row r="33" spans="2:28" x14ac:dyDescent="0.25">
      <c r="B33" s="33"/>
      <c r="C33" s="33"/>
      <c r="D33" s="35" t="s">
        <v>19</v>
      </c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8">
        <f>COUNTIF(P9:P28,"ІІІ ур")</f>
        <v>1</v>
      </c>
      <c r="P33" s="3">
        <v>10</v>
      </c>
      <c r="Q33" s="35" t="s">
        <v>19</v>
      </c>
      <c r="R33" s="36"/>
      <c r="S33" s="36"/>
      <c r="T33" s="36"/>
      <c r="U33" s="36"/>
      <c r="V33" s="36"/>
      <c r="W33" s="37"/>
      <c r="X33" s="8">
        <f>COUNTIF(Y9:Y28,"ІІІ ур")</f>
        <v>1</v>
      </c>
      <c r="Y33" s="3">
        <v>5</v>
      </c>
      <c r="Z33" s="2"/>
      <c r="AA33" s="2"/>
      <c r="AB33" s="2"/>
    </row>
    <row r="34" spans="2:28" x14ac:dyDescent="0.25">
      <c r="B34" s="33"/>
      <c r="C34" s="33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14" t="s">
        <v>9</v>
      </c>
      <c r="AB34" s="14" t="s">
        <v>58</v>
      </c>
    </row>
    <row r="35" spans="2:28" x14ac:dyDescent="0.25">
      <c r="B35" s="33"/>
      <c r="C35" s="33"/>
      <c r="D35" s="22" t="s">
        <v>15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4"/>
      <c r="AA35" s="14">
        <v>20</v>
      </c>
      <c r="AB35" s="14">
        <v>100</v>
      </c>
    </row>
    <row r="36" spans="2:28" x14ac:dyDescent="0.25">
      <c r="B36" s="33"/>
      <c r="C36" s="33"/>
      <c r="D36" s="25" t="s">
        <v>59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8">
        <v>10</v>
      </c>
      <c r="AB36" s="3">
        <v>40</v>
      </c>
    </row>
    <row r="37" spans="2:28" x14ac:dyDescent="0.25">
      <c r="B37" s="33"/>
      <c r="C37" s="33"/>
      <c r="D37" s="25" t="s">
        <v>60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8">
        <f>COUNTIF(AB9:AB28,"ІІ ур")</f>
        <v>11</v>
      </c>
      <c r="AB37" s="3">
        <v>50</v>
      </c>
    </row>
    <row r="38" spans="2:28" x14ac:dyDescent="0.25">
      <c r="B38" s="34"/>
      <c r="C38" s="34"/>
      <c r="D38" s="29" t="s">
        <v>16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1"/>
      <c r="AA38" s="8">
        <f>COUNTIF(AB9:AB28,"ІІІ ур")</f>
        <v>1</v>
      </c>
      <c r="AB38" s="3">
        <v>10</v>
      </c>
    </row>
  </sheetData>
  <mergeCells count="34">
    <mergeCell ref="A2:AC2"/>
    <mergeCell ref="A3:AC3"/>
    <mergeCell ref="D37:Z37"/>
    <mergeCell ref="A4:AC4"/>
    <mergeCell ref="B6:AB6"/>
    <mergeCell ref="D7:M7"/>
    <mergeCell ref="N7:N8"/>
    <mergeCell ref="O7:O8"/>
    <mergeCell ref="P7:P8"/>
    <mergeCell ref="Q7:V7"/>
    <mergeCell ref="X7:X8"/>
    <mergeCell ref="Y7:Y8"/>
    <mergeCell ref="Z7:Z8"/>
    <mergeCell ref="AA7:AA8"/>
    <mergeCell ref="AB7:AB8"/>
    <mergeCell ref="B7:B8"/>
    <mergeCell ref="B29:B38"/>
    <mergeCell ref="C29:C38"/>
    <mergeCell ref="D29:N29"/>
    <mergeCell ref="Q29:W29"/>
    <mergeCell ref="D30:N30"/>
    <mergeCell ref="Q30:W30"/>
    <mergeCell ref="D31:N31"/>
    <mergeCell ref="Q31:W31"/>
    <mergeCell ref="D32:N32"/>
    <mergeCell ref="Q32:W32"/>
    <mergeCell ref="D33:N33"/>
    <mergeCell ref="Q33:W33"/>
    <mergeCell ref="D34:Z34"/>
    <mergeCell ref="D35:Z35"/>
    <mergeCell ref="D36:Z36"/>
    <mergeCell ref="C7:C8"/>
    <mergeCell ref="W7:W8"/>
    <mergeCell ref="D38:Z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13F1-A418-4616-BD9E-1F3DDAD7236F}">
  <dimension ref="A1:AC37"/>
  <sheetViews>
    <sheetView topLeftCell="A25" zoomScale="60" zoomScaleNormal="60" workbookViewId="0">
      <selection activeCell="D35" sqref="D35:Z35"/>
    </sheetView>
  </sheetViews>
  <sheetFormatPr defaultRowHeight="15" x14ac:dyDescent="0.25"/>
  <cols>
    <col min="3" max="3" width="43.42578125" customWidth="1"/>
  </cols>
  <sheetData>
    <row r="1" spans="1:29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5">
      <c r="A3" s="39" t="s">
        <v>61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5" spans="1:29" x14ac:dyDescent="0.25">
      <c r="B5" s="40" t="s">
        <v>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9" x14ac:dyDescent="0.25">
      <c r="B6" s="26" t="s">
        <v>2</v>
      </c>
      <c r="C6" s="26" t="s">
        <v>3</v>
      </c>
      <c r="D6" s="40" t="s">
        <v>4</v>
      </c>
      <c r="E6" s="40"/>
      <c r="F6" s="40"/>
      <c r="G6" s="40"/>
      <c r="H6" s="40"/>
      <c r="I6" s="40"/>
      <c r="J6" s="40"/>
      <c r="K6" s="40"/>
      <c r="L6" s="40"/>
      <c r="M6" s="40"/>
      <c r="N6" s="27" t="s">
        <v>38</v>
      </c>
      <c r="O6" s="41" t="s">
        <v>39</v>
      </c>
      <c r="P6" s="43" t="s">
        <v>40</v>
      </c>
      <c r="Q6" s="44" t="s">
        <v>5</v>
      </c>
      <c r="R6" s="44"/>
      <c r="S6" s="44"/>
      <c r="T6" s="44"/>
      <c r="U6" s="44"/>
      <c r="V6" s="44"/>
      <c r="W6" s="27" t="s">
        <v>38</v>
      </c>
      <c r="X6" s="41" t="s">
        <v>39</v>
      </c>
      <c r="Y6" s="43" t="s">
        <v>40</v>
      </c>
      <c r="Z6" s="27" t="s">
        <v>38</v>
      </c>
      <c r="AA6" s="41" t="s">
        <v>39</v>
      </c>
      <c r="AB6" s="43" t="s">
        <v>40</v>
      </c>
    </row>
    <row r="7" spans="1:29" ht="409.6" thickBot="1" x14ac:dyDescent="0.3">
      <c r="B7" s="26"/>
      <c r="C7" s="26"/>
      <c r="D7" s="15" t="s">
        <v>41</v>
      </c>
      <c r="E7" s="15" t="s">
        <v>42</v>
      </c>
      <c r="F7" s="15" t="s">
        <v>43</v>
      </c>
      <c r="G7" s="15" t="s">
        <v>44</v>
      </c>
      <c r="H7" s="15" t="s">
        <v>45</v>
      </c>
      <c r="I7" s="15" t="s">
        <v>46</v>
      </c>
      <c r="J7" s="15" t="s">
        <v>47</v>
      </c>
      <c r="K7" s="15" t="s">
        <v>48</v>
      </c>
      <c r="L7" s="15" t="s">
        <v>49</v>
      </c>
      <c r="M7" s="15" t="s">
        <v>50</v>
      </c>
      <c r="N7" s="28"/>
      <c r="O7" s="42"/>
      <c r="P7" s="43"/>
      <c r="Q7" s="15" t="s">
        <v>51</v>
      </c>
      <c r="R7" s="15" t="s">
        <v>52</v>
      </c>
      <c r="S7" s="15" t="s">
        <v>53</v>
      </c>
      <c r="T7" s="15" t="s">
        <v>54</v>
      </c>
      <c r="U7" s="15" t="s">
        <v>55</v>
      </c>
      <c r="V7" s="15" t="s">
        <v>56</v>
      </c>
      <c r="W7" s="28"/>
      <c r="X7" s="42"/>
      <c r="Y7" s="43"/>
      <c r="Z7" s="28"/>
      <c r="AA7" s="42"/>
      <c r="AB7" s="43"/>
    </row>
    <row r="8" spans="1:29" ht="16.5" thickBot="1" x14ac:dyDescent="0.3">
      <c r="B8" s="1">
        <v>1</v>
      </c>
      <c r="C8" s="16" t="s">
        <v>62</v>
      </c>
      <c r="D8" s="1">
        <v>1</v>
      </c>
      <c r="E8" s="1">
        <v>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4">
        <f>SUM(D8:M8)</f>
        <v>19</v>
      </c>
      <c r="O8" s="6">
        <f>AVERAGE(D8:M8)</f>
        <v>1.9</v>
      </c>
      <c r="P8" s="9" t="s">
        <v>21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1">
        <v>1</v>
      </c>
      <c r="W8" s="4">
        <f>SUM(Q8:V8)</f>
        <v>11</v>
      </c>
      <c r="X8" s="6">
        <f>AVERAGE(Q8:V8)</f>
        <v>1.8333333333333333</v>
      </c>
      <c r="Y8" s="9" t="s">
        <v>20</v>
      </c>
      <c r="Z8" s="5">
        <f>N8+W8</f>
        <v>30</v>
      </c>
      <c r="AA8" s="7">
        <f>Z8/16</f>
        <v>1.875</v>
      </c>
      <c r="AB8" s="9" t="s">
        <v>21</v>
      </c>
    </row>
    <row r="9" spans="1:29" ht="16.5" thickBot="1" x14ac:dyDescent="0.3">
      <c r="B9" s="1">
        <v>2</v>
      </c>
      <c r="C9" s="17" t="s">
        <v>63</v>
      </c>
      <c r="D9" s="1">
        <v>2</v>
      </c>
      <c r="E9" s="1">
        <v>2</v>
      </c>
      <c r="F9" s="1">
        <v>2</v>
      </c>
      <c r="G9" s="1">
        <v>1</v>
      </c>
      <c r="H9" s="1">
        <v>2</v>
      </c>
      <c r="I9" s="1">
        <v>2</v>
      </c>
      <c r="J9" s="1">
        <v>2</v>
      </c>
      <c r="K9" s="1">
        <v>2</v>
      </c>
      <c r="L9" s="1">
        <v>1</v>
      </c>
      <c r="M9" s="1">
        <v>2</v>
      </c>
      <c r="N9" s="4">
        <f t="shared" ref="N9:N27" si="0">SUM(D9:M9)</f>
        <v>18</v>
      </c>
      <c r="O9" s="6">
        <f t="shared" ref="O9:O27" si="1">AVERAGE(D9:M9)</f>
        <v>1.8</v>
      </c>
      <c r="P9" s="9" t="s">
        <v>21</v>
      </c>
      <c r="Q9" s="1">
        <v>1</v>
      </c>
      <c r="R9" s="1">
        <v>2</v>
      </c>
      <c r="S9" s="1">
        <v>2</v>
      </c>
      <c r="T9" s="1">
        <v>2</v>
      </c>
      <c r="U9" s="1">
        <v>2</v>
      </c>
      <c r="V9" s="1">
        <v>1</v>
      </c>
      <c r="W9" s="4">
        <f t="shared" ref="W9:W27" si="2">SUM(Q9:V9)</f>
        <v>10</v>
      </c>
      <c r="X9" s="6">
        <f t="shared" ref="X9:X27" si="3">AVERAGE(Q9:V9)</f>
        <v>1.6666666666666667</v>
      </c>
      <c r="Y9" s="9" t="s">
        <v>21</v>
      </c>
      <c r="Z9" s="5">
        <f t="shared" ref="Z9:Z27" si="4">N9+W9</f>
        <v>28</v>
      </c>
      <c r="AA9" s="7">
        <f t="shared" ref="AA9:AA27" si="5">Z9/16</f>
        <v>1.75</v>
      </c>
      <c r="AB9" s="9" t="s">
        <v>21</v>
      </c>
    </row>
    <row r="10" spans="1:29" ht="16.5" thickBot="1" x14ac:dyDescent="0.3">
      <c r="B10" s="1">
        <v>3</v>
      </c>
      <c r="C10" s="17" t="s">
        <v>64</v>
      </c>
      <c r="D10" s="1">
        <v>2</v>
      </c>
      <c r="E10" s="1">
        <v>2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2</v>
      </c>
      <c r="N10" s="4">
        <f t="shared" si="0"/>
        <v>18</v>
      </c>
      <c r="O10" s="6">
        <f t="shared" si="1"/>
        <v>1.8</v>
      </c>
      <c r="P10" s="9" t="s">
        <v>21</v>
      </c>
      <c r="Q10" s="1">
        <v>1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4">
        <f t="shared" si="2"/>
        <v>11</v>
      </c>
      <c r="X10" s="6">
        <f t="shared" si="3"/>
        <v>1.8333333333333333</v>
      </c>
      <c r="Y10" s="9" t="s">
        <v>21</v>
      </c>
      <c r="Z10" s="5">
        <f t="shared" si="4"/>
        <v>29</v>
      </c>
      <c r="AA10" s="7">
        <f t="shared" si="5"/>
        <v>1.8125</v>
      </c>
      <c r="AB10" s="9" t="s">
        <v>21</v>
      </c>
    </row>
    <row r="11" spans="1:29" ht="16.5" thickBot="1" x14ac:dyDescent="0.3">
      <c r="B11" s="1">
        <v>4</v>
      </c>
      <c r="C11" s="17" t="s">
        <v>65</v>
      </c>
      <c r="D11" s="1">
        <v>0</v>
      </c>
      <c r="E11" s="1">
        <v>1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1</v>
      </c>
      <c r="M11" s="1">
        <v>2</v>
      </c>
      <c r="N11" s="4">
        <f t="shared" si="0"/>
        <v>16</v>
      </c>
      <c r="O11" s="6">
        <f t="shared" si="1"/>
        <v>1.6</v>
      </c>
      <c r="P11" s="9" t="s">
        <v>21</v>
      </c>
      <c r="Q11" s="1">
        <v>2</v>
      </c>
      <c r="R11" s="1">
        <v>1</v>
      </c>
      <c r="S11" s="1">
        <v>2</v>
      </c>
      <c r="T11" s="1">
        <v>2</v>
      </c>
      <c r="U11" s="1">
        <v>2</v>
      </c>
      <c r="V11" s="1">
        <v>1</v>
      </c>
      <c r="W11" s="4">
        <f t="shared" si="2"/>
        <v>10</v>
      </c>
      <c r="X11" s="6">
        <f t="shared" si="3"/>
        <v>1.6666666666666667</v>
      </c>
      <c r="Y11" s="9" t="s">
        <v>21</v>
      </c>
      <c r="Z11" s="5">
        <f t="shared" si="4"/>
        <v>26</v>
      </c>
      <c r="AA11" s="7">
        <f t="shared" si="5"/>
        <v>1.625</v>
      </c>
      <c r="AB11" s="9" t="s">
        <v>21</v>
      </c>
    </row>
    <row r="12" spans="1:29" ht="16.5" thickBot="1" x14ac:dyDescent="0.3">
      <c r="B12" s="1">
        <v>5</v>
      </c>
      <c r="C12" s="17" t="s">
        <v>66</v>
      </c>
      <c r="D12" s="1">
        <v>2</v>
      </c>
      <c r="E12" s="1">
        <v>2</v>
      </c>
      <c r="F12" s="1">
        <v>2</v>
      </c>
      <c r="G12" s="1">
        <v>2</v>
      </c>
      <c r="H12" s="1">
        <v>2</v>
      </c>
      <c r="I12" s="1">
        <v>1</v>
      </c>
      <c r="J12" s="1">
        <v>2</v>
      </c>
      <c r="K12" s="1">
        <v>2</v>
      </c>
      <c r="L12" s="1">
        <v>1</v>
      </c>
      <c r="M12" s="1">
        <v>2</v>
      </c>
      <c r="N12" s="4">
        <f t="shared" si="0"/>
        <v>18</v>
      </c>
      <c r="O12" s="6">
        <f t="shared" si="1"/>
        <v>1.8</v>
      </c>
      <c r="P12" s="9" t="s">
        <v>21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4">
        <f t="shared" si="2"/>
        <v>12</v>
      </c>
      <c r="X12" s="6">
        <f t="shared" si="3"/>
        <v>2</v>
      </c>
      <c r="Y12" s="9" t="s">
        <v>21</v>
      </c>
      <c r="Z12" s="5">
        <f t="shared" si="4"/>
        <v>30</v>
      </c>
      <c r="AA12" s="7">
        <f t="shared" si="5"/>
        <v>1.875</v>
      </c>
      <c r="AB12" s="9" t="s">
        <v>21</v>
      </c>
    </row>
    <row r="13" spans="1:29" ht="16.5" thickBot="1" x14ac:dyDescent="0.3">
      <c r="B13" s="1">
        <v>6</v>
      </c>
      <c r="C13" s="17" t="s">
        <v>67</v>
      </c>
      <c r="D13" s="1">
        <v>2</v>
      </c>
      <c r="E13" s="1">
        <v>3</v>
      </c>
      <c r="F13" s="1">
        <v>2</v>
      </c>
      <c r="G13" s="1">
        <v>3</v>
      </c>
      <c r="H13" s="1">
        <v>2</v>
      </c>
      <c r="I13" s="1">
        <v>3</v>
      </c>
      <c r="J13" s="1">
        <v>3</v>
      </c>
      <c r="K13" s="1">
        <v>3</v>
      </c>
      <c r="L13" s="1">
        <v>3</v>
      </c>
      <c r="M13" s="1">
        <v>2</v>
      </c>
      <c r="N13" s="4">
        <f t="shared" si="0"/>
        <v>26</v>
      </c>
      <c r="O13" s="6">
        <f t="shared" si="1"/>
        <v>2.6</v>
      </c>
      <c r="P13" s="9" t="s">
        <v>22</v>
      </c>
      <c r="Q13" s="1">
        <v>2</v>
      </c>
      <c r="R13" s="1">
        <v>3</v>
      </c>
      <c r="S13" s="1">
        <v>3</v>
      </c>
      <c r="T13" s="1">
        <v>2</v>
      </c>
      <c r="U13" s="1">
        <v>3</v>
      </c>
      <c r="V13" s="1">
        <v>3</v>
      </c>
      <c r="W13" s="4">
        <f t="shared" si="2"/>
        <v>16</v>
      </c>
      <c r="X13" s="6">
        <f t="shared" si="3"/>
        <v>2.6666666666666665</v>
      </c>
      <c r="Y13" s="9" t="s">
        <v>22</v>
      </c>
      <c r="Z13" s="5">
        <f t="shared" si="4"/>
        <v>42</v>
      </c>
      <c r="AA13" s="7">
        <f t="shared" si="5"/>
        <v>2.625</v>
      </c>
      <c r="AB13" s="9" t="s">
        <v>22</v>
      </c>
    </row>
    <row r="14" spans="1:29" ht="16.5" thickBot="1" x14ac:dyDescent="0.3">
      <c r="B14" s="1">
        <v>7</v>
      </c>
      <c r="C14" s="17" t="s">
        <v>68</v>
      </c>
      <c r="D14" s="1">
        <v>1</v>
      </c>
      <c r="E14" s="1">
        <v>2</v>
      </c>
      <c r="F14" s="1">
        <v>1</v>
      </c>
      <c r="G14" s="1">
        <v>2</v>
      </c>
      <c r="H14" s="1">
        <v>1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4">
        <f t="shared" si="0"/>
        <v>17</v>
      </c>
      <c r="O14" s="6">
        <f t="shared" si="1"/>
        <v>1.7</v>
      </c>
      <c r="P14" s="9" t="s">
        <v>21</v>
      </c>
      <c r="Q14" s="1">
        <v>1</v>
      </c>
      <c r="R14" s="1">
        <v>2</v>
      </c>
      <c r="S14" s="1">
        <v>2</v>
      </c>
      <c r="T14" s="1">
        <v>1</v>
      </c>
      <c r="U14" s="1">
        <v>2</v>
      </c>
      <c r="V14" s="1">
        <v>2</v>
      </c>
      <c r="W14" s="4">
        <f t="shared" si="2"/>
        <v>10</v>
      </c>
      <c r="X14" s="6">
        <f t="shared" si="3"/>
        <v>1.6666666666666667</v>
      </c>
      <c r="Y14" s="9" t="s">
        <v>21</v>
      </c>
      <c r="Z14" s="5">
        <f t="shared" si="4"/>
        <v>27</v>
      </c>
      <c r="AA14" s="7">
        <f t="shared" si="5"/>
        <v>1.6875</v>
      </c>
      <c r="AB14" s="9" t="s">
        <v>21</v>
      </c>
    </row>
    <row r="15" spans="1:29" ht="16.5" thickBot="1" x14ac:dyDescent="0.3">
      <c r="B15" s="1">
        <v>8</v>
      </c>
      <c r="C15" s="17" t="s">
        <v>69</v>
      </c>
      <c r="D15" s="1">
        <v>1</v>
      </c>
      <c r="E15" s="1">
        <v>2</v>
      </c>
      <c r="F15" s="1">
        <v>1</v>
      </c>
      <c r="G15" s="1">
        <v>1</v>
      </c>
      <c r="H15" s="1">
        <v>2</v>
      </c>
      <c r="I15" s="1">
        <v>2</v>
      </c>
      <c r="J15" s="1">
        <v>1</v>
      </c>
      <c r="K15" s="1">
        <v>1</v>
      </c>
      <c r="L15" s="1">
        <v>2</v>
      </c>
      <c r="M15" s="1">
        <v>1</v>
      </c>
      <c r="N15" s="4">
        <f t="shared" si="0"/>
        <v>14</v>
      </c>
      <c r="O15" s="6">
        <f t="shared" si="1"/>
        <v>1.4</v>
      </c>
      <c r="P15" s="9" t="s">
        <v>20</v>
      </c>
      <c r="Q15" s="1">
        <v>2</v>
      </c>
      <c r="R15" s="1">
        <v>2</v>
      </c>
      <c r="S15" s="1">
        <v>2</v>
      </c>
      <c r="T15" s="1">
        <v>2</v>
      </c>
      <c r="U15" s="1">
        <v>1</v>
      </c>
      <c r="V15" s="1">
        <v>2</v>
      </c>
      <c r="W15" s="4">
        <f t="shared" si="2"/>
        <v>11</v>
      </c>
      <c r="X15" s="6">
        <f t="shared" si="3"/>
        <v>1.8333333333333333</v>
      </c>
      <c r="Y15" s="9" t="s">
        <v>21</v>
      </c>
      <c r="Z15" s="5">
        <f t="shared" si="4"/>
        <v>25</v>
      </c>
      <c r="AA15" s="7">
        <f t="shared" si="5"/>
        <v>1.5625</v>
      </c>
      <c r="AB15" s="9" t="s">
        <v>20</v>
      </c>
    </row>
    <row r="16" spans="1:29" ht="16.5" thickBot="1" x14ac:dyDescent="0.3">
      <c r="B16" s="1">
        <v>9</v>
      </c>
      <c r="C16" s="17" t="s">
        <v>70</v>
      </c>
      <c r="D16" s="1">
        <v>1</v>
      </c>
      <c r="E16" s="1">
        <v>1</v>
      </c>
      <c r="F16" s="1">
        <v>2</v>
      </c>
      <c r="G16" s="1">
        <v>2</v>
      </c>
      <c r="H16" s="1">
        <v>1</v>
      </c>
      <c r="I16" s="1">
        <v>1</v>
      </c>
      <c r="J16" s="1">
        <v>2</v>
      </c>
      <c r="K16" s="1">
        <v>1</v>
      </c>
      <c r="L16" s="1">
        <v>1</v>
      </c>
      <c r="M16" s="1">
        <v>2</v>
      </c>
      <c r="N16" s="4">
        <f t="shared" si="0"/>
        <v>14</v>
      </c>
      <c r="O16" s="6">
        <f t="shared" si="1"/>
        <v>1.4</v>
      </c>
      <c r="P16" s="9" t="s">
        <v>20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1</v>
      </c>
      <c r="W16" s="4">
        <f t="shared" si="2"/>
        <v>11</v>
      </c>
      <c r="X16" s="6">
        <f t="shared" si="3"/>
        <v>1.8333333333333333</v>
      </c>
      <c r="Y16" s="9" t="s">
        <v>21</v>
      </c>
      <c r="Z16" s="5">
        <f t="shared" si="4"/>
        <v>25</v>
      </c>
      <c r="AA16" s="7">
        <f t="shared" si="5"/>
        <v>1.5625</v>
      </c>
      <c r="AB16" s="9" t="s">
        <v>20</v>
      </c>
    </row>
    <row r="17" spans="2:28" ht="16.5" thickBot="1" x14ac:dyDescent="0.3">
      <c r="B17" s="1">
        <v>10</v>
      </c>
      <c r="C17" s="17" t="s">
        <v>71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1</v>
      </c>
      <c r="J17" s="1">
        <v>2</v>
      </c>
      <c r="K17" s="1">
        <v>2</v>
      </c>
      <c r="L17" s="1">
        <v>2</v>
      </c>
      <c r="M17" s="1">
        <v>2</v>
      </c>
      <c r="N17" s="4">
        <f t="shared" si="0"/>
        <v>17</v>
      </c>
      <c r="O17" s="6">
        <f t="shared" si="1"/>
        <v>1.7</v>
      </c>
      <c r="P17" s="9" t="s">
        <v>21</v>
      </c>
      <c r="Q17" s="1">
        <v>2</v>
      </c>
      <c r="R17" s="1">
        <v>2</v>
      </c>
      <c r="S17" s="1">
        <v>1</v>
      </c>
      <c r="T17" s="1">
        <v>2</v>
      </c>
      <c r="U17" s="1">
        <v>2</v>
      </c>
      <c r="V17" s="1">
        <v>2</v>
      </c>
      <c r="W17" s="4">
        <f t="shared" si="2"/>
        <v>11</v>
      </c>
      <c r="X17" s="6">
        <f t="shared" si="3"/>
        <v>1.8333333333333333</v>
      </c>
      <c r="Y17" s="9" t="s">
        <v>21</v>
      </c>
      <c r="Z17" s="5">
        <f t="shared" si="4"/>
        <v>28</v>
      </c>
      <c r="AA17" s="7">
        <f t="shared" si="5"/>
        <v>1.75</v>
      </c>
      <c r="AB17" s="9" t="s">
        <v>21</v>
      </c>
    </row>
    <row r="18" spans="2:28" ht="16.5" thickBot="1" x14ac:dyDescent="0.3">
      <c r="B18" s="1">
        <v>11</v>
      </c>
      <c r="C18" s="17" t="s">
        <v>72</v>
      </c>
      <c r="D18" s="1">
        <v>2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M18" s="1">
        <v>1</v>
      </c>
      <c r="N18" s="4">
        <f t="shared" si="0"/>
        <v>18</v>
      </c>
      <c r="O18" s="6">
        <f t="shared" si="1"/>
        <v>1.8</v>
      </c>
      <c r="P18" s="9" t="s">
        <v>21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4">
        <f t="shared" si="2"/>
        <v>12</v>
      </c>
      <c r="X18" s="6">
        <f t="shared" si="3"/>
        <v>2</v>
      </c>
      <c r="Y18" s="9" t="s">
        <v>21</v>
      </c>
      <c r="Z18" s="5">
        <f t="shared" si="4"/>
        <v>30</v>
      </c>
      <c r="AA18" s="7">
        <f t="shared" si="5"/>
        <v>1.875</v>
      </c>
      <c r="AB18" s="9" t="s">
        <v>21</v>
      </c>
    </row>
    <row r="19" spans="2:28" ht="16.5" thickBot="1" x14ac:dyDescent="0.3">
      <c r="B19" s="1">
        <v>12</v>
      </c>
      <c r="C19" s="17" t="s">
        <v>73</v>
      </c>
      <c r="D19" s="1">
        <v>2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1</v>
      </c>
      <c r="N19" s="4">
        <f t="shared" si="0"/>
        <v>19</v>
      </c>
      <c r="O19" s="6">
        <f t="shared" si="1"/>
        <v>1.9</v>
      </c>
      <c r="P19" s="9" t="s">
        <v>21</v>
      </c>
      <c r="Q19" s="1">
        <v>2</v>
      </c>
      <c r="R19" s="1">
        <v>2</v>
      </c>
      <c r="S19" s="1">
        <v>2</v>
      </c>
      <c r="T19" s="1">
        <v>1</v>
      </c>
      <c r="U19" s="1">
        <v>2</v>
      </c>
      <c r="V19" s="1">
        <v>2</v>
      </c>
      <c r="W19" s="4">
        <f t="shared" si="2"/>
        <v>11</v>
      </c>
      <c r="X19" s="6">
        <f t="shared" si="3"/>
        <v>1.8333333333333333</v>
      </c>
      <c r="Y19" s="9" t="s">
        <v>21</v>
      </c>
      <c r="Z19" s="5">
        <f t="shared" si="4"/>
        <v>30</v>
      </c>
      <c r="AA19" s="7">
        <f t="shared" si="5"/>
        <v>1.875</v>
      </c>
      <c r="AB19" s="9" t="s">
        <v>21</v>
      </c>
    </row>
    <row r="20" spans="2:28" ht="16.5" thickBot="1" x14ac:dyDescent="0.3">
      <c r="B20" s="1">
        <v>13</v>
      </c>
      <c r="C20" s="17" t="s">
        <v>74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1">
        <v>1</v>
      </c>
      <c r="J20" s="1">
        <v>2</v>
      </c>
      <c r="K20" s="1">
        <v>2</v>
      </c>
      <c r="L20" s="1">
        <v>2</v>
      </c>
      <c r="M20" s="1">
        <v>2</v>
      </c>
      <c r="N20" s="4">
        <f t="shared" si="0"/>
        <v>19</v>
      </c>
      <c r="O20" s="6">
        <f t="shared" si="1"/>
        <v>1.9</v>
      </c>
      <c r="P20" s="9" t="s">
        <v>21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4">
        <f t="shared" si="2"/>
        <v>12</v>
      </c>
      <c r="X20" s="6">
        <f t="shared" si="3"/>
        <v>2</v>
      </c>
      <c r="Y20" s="9" t="s">
        <v>21</v>
      </c>
      <c r="Z20" s="5">
        <f t="shared" si="4"/>
        <v>31</v>
      </c>
      <c r="AA20" s="7">
        <f t="shared" si="5"/>
        <v>1.9375</v>
      </c>
      <c r="AB20" s="9" t="s">
        <v>21</v>
      </c>
    </row>
    <row r="21" spans="2:28" ht="16.5" thickBot="1" x14ac:dyDescent="0.3">
      <c r="B21" s="1">
        <v>14</v>
      </c>
      <c r="C21" s="17" t="s">
        <v>75</v>
      </c>
      <c r="D21" s="1">
        <v>1</v>
      </c>
      <c r="E21" s="1">
        <v>2</v>
      </c>
      <c r="F21" s="1">
        <v>1</v>
      </c>
      <c r="G21" s="1">
        <v>2</v>
      </c>
      <c r="H21" s="1">
        <v>2</v>
      </c>
      <c r="I21" s="1">
        <v>2</v>
      </c>
      <c r="J21" s="1">
        <v>2</v>
      </c>
      <c r="K21" s="1">
        <v>1</v>
      </c>
      <c r="L21" s="1">
        <v>2</v>
      </c>
      <c r="M21" s="1">
        <v>2</v>
      </c>
      <c r="N21" s="4">
        <f t="shared" si="0"/>
        <v>17</v>
      </c>
      <c r="O21" s="6">
        <f t="shared" si="1"/>
        <v>1.7</v>
      </c>
      <c r="P21" s="9" t="s">
        <v>21</v>
      </c>
      <c r="Q21" s="1">
        <v>2</v>
      </c>
      <c r="R21" s="1">
        <v>1</v>
      </c>
      <c r="S21" s="1">
        <v>2</v>
      </c>
      <c r="T21" s="1">
        <v>2</v>
      </c>
      <c r="U21" s="1">
        <v>2</v>
      </c>
      <c r="V21" s="1">
        <v>2</v>
      </c>
      <c r="W21" s="4">
        <f t="shared" si="2"/>
        <v>11</v>
      </c>
      <c r="X21" s="6">
        <f t="shared" si="3"/>
        <v>1.8333333333333333</v>
      </c>
      <c r="Y21" s="9" t="s">
        <v>21</v>
      </c>
      <c r="Z21" s="5">
        <f t="shared" si="4"/>
        <v>28</v>
      </c>
      <c r="AA21" s="7">
        <f t="shared" si="5"/>
        <v>1.75</v>
      </c>
      <c r="AB21" s="9" t="s">
        <v>21</v>
      </c>
    </row>
    <row r="22" spans="2:28" ht="16.5" thickBot="1" x14ac:dyDescent="0.3">
      <c r="B22" s="1">
        <v>15</v>
      </c>
      <c r="C22" s="17" t="s">
        <v>76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4">
        <f t="shared" si="0"/>
        <v>20</v>
      </c>
      <c r="O22" s="6">
        <f t="shared" si="1"/>
        <v>2</v>
      </c>
      <c r="P22" s="9" t="s">
        <v>21</v>
      </c>
      <c r="Q22" s="1">
        <v>2</v>
      </c>
      <c r="R22" s="1">
        <v>2</v>
      </c>
      <c r="S22" s="1">
        <v>2</v>
      </c>
      <c r="T22" s="1">
        <v>1</v>
      </c>
      <c r="U22" s="1">
        <v>2</v>
      </c>
      <c r="V22" s="1">
        <v>2</v>
      </c>
      <c r="W22" s="4">
        <f t="shared" si="2"/>
        <v>11</v>
      </c>
      <c r="X22" s="6">
        <f t="shared" si="3"/>
        <v>1.8333333333333333</v>
      </c>
      <c r="Y22" s="9" t="s">
        <v>21</v>
      </c>
      <c r="Z22" s="5">
        <f t="shared" si="4"/>
        <v>31</v>
      </c>
      <c r="AA22" s="7">
        <f t="shared" si="5"/>
        <v>1.9375</v>
      </c>
      <c r="AB22" s="9" t="s">
        <v>21</v>
      </c>
    </row>
    <row r="23" spans="2:28" ht="16.5" thickBot="1" x14ac:dyDescent="0.3">
      <c r="B23" s="1">
        <v>16</v>
      </c>
      <c r="C23" s="17" t="s">
        <v>77</v>
      </c>
      <c r="D23" s="1">
        <v>2</v>
      </c>
      <c r="E23" s="1">
        <v>2</v>
      </c>
      <c r="F23" s="1">
        <v>1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1</v>
      </c>
      <c r="N23" s="4">
        <f t="shared" si="0"/>
        <v>18</v>
      </c>
      <c r="O23" s="6">
        <f t="shared" si="1"/>
        <v>1.8</v>
      </c>
      <c r="P23" s="9" t="s">
        <v>21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4">
        <f t="shared" si="2"/>
        <v>12</v>
      </c>
      <c r="X23" s="6">
        <f t="shared" si="3"/>
        <v>2</v>
      </c>
      <c r="Y23" s="9" t="s">
        <v>21</v>
      </c>
      <c r="Z23" s="5">
        <f t="shared" si="4"/>
        <v>30</v>
      </c>
      <c r="AA23" s="7">
        <f t="shared" si="5"/>
        <v>1.875</v>
      </c>
      <c r="AB23" s="9" t="s">
        <v>21</v>
      </c>
    </row>
    <row r="24" spans="2:28" ht="16.5" thickBot="1" x14ac:dyDescent="0.3">
      <c r="B24" s="1">
        <v>17</v>
      </c>
      <c r="C24" s="17" t="s">
        <v>78</v>
      </c>
      <c r="D24" s="1">
        <v>3</v>
      </c>
      <c r="E24" s="1">
        <v>3</v>
      </c>
      <c r="F24" s="1">
        <v>3</v>
      </c>
      <c r="G24" s="1">
        <v>2</v>
      </c>
      <c r="H24" s="1">
        <v>3</v>
      </c>
      <c r="I24" s="1">
        <v>2</v>
      </c>
      <c r="J24" s="1">
        <v>3</v>
      </c>
      <c r="K24" s="1">
        <v>2</v>
      </c>
      <c r="L24" s="1">
        <v>3</v>
      </c>
      <c r="M24" s="1">
        <v>3</v>
      </c>
      <c r="N24" s="4">
        <f t="shared" si="0"/>
        <v>27</v>
      </c>
      <c r="O24" s="6">
        <f t="shared" si="1"/>
        <v>2.7</v>
      </c>
      <c r="P24" s="9" t="s">
        <v>22</v>
      </c>
      <c r="Q24" s="1">
        <v>3</v>
      </c>
      <c r="R24" s="1">
        <v>2</v>
      </c>
      <c r="S24" s="1">
        <v>3</v>
      </c>
      <c r="T24" s="1">
        <v>2</v>
      </c>
      <c r="U24" s="1">
        <v>3</v>
      </c>
      <c r="V24" s="1">
        <v>3</v>
      </c>
      <c r="W24" s="4">
        <f t="shared" si="2"/>
        <v>16</v>
      </c>
      <c r="X24" s="6">
        <f t="shared" si="3"/>
        <v>2.6666666666666665</v>
      </c>
      <c r="Y24" s="9" t="s">
        <v>22</v>
      </c>
      <c r="Z24" s="5">
        <f t="shared" si="4"/>
        <v>43</v>
      </c>
      <c r="AA24" s="7">
        <f t="shared" si="5"/>
        <v>2.6875</v>
      </c>
      <c r="AB24" s="9" t="s">
        <v>22</v>
      </c>
    </row>
    <row r="25" spans="2:28" ht="16.5" thickBot="1" x14ac:dyDescent="0.3">
      <c r="B25" s="1">
        <v>18</v>
      </c>
      <c r="C25" s="17" t="s">
        <v>79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4">
        <f t="shared" si="0"/>
        <v>20</v>
      </c>
      <c r="O25" s="6">
        <f t="shared" si="1"/>
        <v>2</v>
      </c>
      <c r="P25" s="9" t="s">
        <v>21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4">
        <f t="shared" si="2"/>
        <v>12</v>
      </c>
      <c r="X25" s="6">
        <f t="shared" si="3"/>
        <v>2</v>
      </c>
      <c r="Y25" s="9" t="s">
        <v>21</v>
      </c>
      <c r="Z25" s="5">
        <f t="shared" si="4"/>
        <v>32</v>
      </c>
      <c r="AA25" s="7">
        <f t="shared" si="5"/>
        <v>2</v>
      </c>
      <c r="AB25" s="9" t="s">
        <v>21</v>
      </c>
    </row>
    <row r="26" spans="2:28" ht="16.5" thickBot="1" x14ac:dyDescent="0.3">
      <c r="B26" s="1">
        <v>19</v>
      </c>
      <c r="C26" s="17" t="s">
        <v>80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1">
        <v>2</v>
      </c>
      <c r="K26" s="1">
        <v>3</v>
      </c>
      <c r="L26" s="1">
        <v>2</v>
      </c>
      <c r="M26" s="1">
        <v>3</v>
      </c>
      <c r="N26" s="4">
        <f t="shared" si="0"/>
        <v>28</v>
      </c>
      <c r="O26" s="6">
        <f t="shared" si="1"/>
        <v>2.8</v>
      </c>
      <c r="P26" s="9" t="s">
        <v>22</v>
      </c>
      <c r="Q26" s="1">
        <v>3</v>
      </c>
      <c r="R26" s="1">
        <v>3</v>
      </c>
      <c r="S26" s="1">
        <v>2</v>
      </c>
      <c r="T26" s="1">
        <v>3</v>
      </c>
      <c r="U26" s="1">
        <v>2</v>
      </c>
      <c r="V26" s="1">
        <v>3</v>
      </c>
      <c r="W26" s="4">
        <f t="shared" si="2"/>
        <v>16</v>
      </c>
      <c r="X26" s="6">
        <f t="shared" si="3"/>
        <v>2.6666666666666665</v>
      </c>
      <c r="Y26" s="9" t="s">
        <v>22</v>
      </c>
      <c r="Z26" s="5">
        <f t="shared" si="4"/>
        <v>44</v>
      </c>
      <c r="AA26" s="7">
        <f t="shared" si="5"/>
        <v>2.75</v>
      </c>
      <c r="AB26" s="9" t="s">
        <v>22</v>
      </c>
    </row>
    <row r="27" spans="2:28" ht="16.5" thickBot="1" x14ac:dyDescent="0.3">
      <c r="B27" s="1">
        <v>20</v>
      </c>
      <c r="C27" s="17" t="s">
        <v>81</v>
      </c>
      <c r="D27" s="1">
        <v>2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  <c r="L27" s="1">
        <v>2</v>
      </c>
      <c r="M27" s="1">
        <v>2</v>
      </c>
      <c r="N27" s="4">
        <f t="shared" si="0"/>
        <v>20</v>
      </c>
      <c r="O27" s="6">
        <f t="shared" si="1"/>
        <v>2</v>
      </c>
      <c r="P27" s="9" t="s">
        <v>21</v>
      </c>
      <c r="Q27" s="1">
        <v>2</v>
      </c>
      <c r="R27" s="1">
        <v>2</v>
      </c>
      <c r="S27" s="1">
        <v>2</v>
      </c>
      <c r="T27" s="1">
        <v>1</v>
      </c>
      <c r="U27" s="1">
        <v>2</v>
      </c>
      <c r="V27" s="1">
        <v>2</v>
      </c>
      <c r="W27" s="4">
        <f t="shared" si="2"/>
        <v>11</v>
      </c>
      <c r="X27" s="6">
        <f t="shared" si="3"/>
        <v>1.8333333333333333</v>
      </c>
      <c r="Y27" s="9" t="s">
        <v>21</v>
      </c>
      <c r="Z27" s="5">
        <f t="shared" si="4"/>
        <v>31</v>
      </c>
      <c r="AA27" s="7">
        <f t="shared" si="5"/>
        <v>1.9375</v>
      </c>
      <c r="AB27" s="9" t="s">
        <v>21</v>
      </c>
    </row>
    <row r="28" spans="2:28" x14ac:dyDescent="0.25">
      <c r="B28" s="32"/>
      <c r="C28" s="32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1" t="s">
        <v>13</v>
      </c>
      <c r="P28" s="13" t="s">
        <v>58</v>
      </c>
      <c r="Q28" s="35"/>
      <c r="R28" s="36"/>
      <c r="S28" s="36"/>
      <c r="T28" s="36"/>
      <c r="U28" s="36"/>
      <c r="V28" s="36"/>
      <c r="W28" s="37"/>
      <c r="X28" s="1" t="s">
        <v>13</v>
      </c>
      <c r="Y28" s="13" t="s">
        <v>20</v>
      </c>
      <c r="Z28" s="2"/>
      <c r="AA28" s="2"/>
      <c r="AB28" s="2"/>
    </row>
    <row r="29" spans="2:28" x14ac:dyDescent="0.25">
      <c r="B29" s="33"/>
      <c r="C29" s="33"/>
      <c r="D29" s="35" t="s">
        <v>14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14">
        <v>20</v>
      </c>
      <c r="P29" s="14">
        <v>100</v>
      </c>
      <c r="Q29" s="35" t="s">
        <v>14</v>
      </c>
      <c r="R29" s="36"/>
      <c r="S29" s="36"/>
      <c r="T29" s="36"/>
      <c r="U29" s="36"/>
      <c r="V29" s="36"/>
      <c r="W29" s="37"/>
      <c r="X29" s="14">
        <v>20</v>
      </c>
      <c r="Y29" s="14">
        <v>100</v>
      </c>
      <c r="Z29" s="2"/>
      <c r="AA29" s="2"/>
      <c r="AB29" s="2"/>
    </row>
    <row r="30" spans="2:28" x14ac:dyDescent="0.25">
      <c r="B30" s="33"/>
      <c r="C30" s="33"/>
      <c r="D30" s="35" t="s">
        <v>17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8">
        <f>COUNTIF(P8:P27,"І ур")</f>
        <v>2</v>
      </c>
      <c r="P30" s="3">
        <v>40</v>
      </c>
      <c r="Q30" s="35" t="s">
        <v>17</v>
      </c>
      <c r="R30" s="36"/>
      <c r="S30" s="36"/>
      <c r="T30" s="36"/>
      <c r="U30" s="36"/>
      <c r="V30" s="36"/>
      <c r="W30" s="37"/>
      <c r="X30" s="8">
        <f>COUNTIF(Y8:Y27,"І ур")</f>
        <v>1</v>
      </c>
      <c r="Y30" s="3">
        <v>36</v>
      </c>
      <c r="Z30" s="2"/>
      <c r="AA30" s="2"/>
      <c r="AB30" s="2"/>
    </row>
    <row r="31" spans="2:28" x14ac:dyDescent="0.25">
      <c r="B31" s="33"/>
      <c r="C31" s="33"/>
      <c r="D31" s="35" t="s">
        <v>18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8">
        <f>COUNTIF(P8:P27,"ІІ ур")</f>
        <v>15</v>
      </c>
      <c r="P31" s="3">
        <v>50</v>
      </c>
      <c r="Q31" s="35" t="s">
        <v>18</v>
      </c>
      <c r="R31" s="36"/>
      <c r="S31" s="36"/>
      <c r="T31" s="36"/>
      <c r="U31" s="36"/>
      <c r="V31" s="36"/>
      <c r="W31" s="37"/>
      <c r="X31" s="8">
        <f>COUNTIF(Y8:Y27,"ІІ ур")</f>
        <v>16</v>
      </c>
      <c r="Y31" s="3">
        <v>59</v>
      </c>
      <c r="Z31" s="2"/>
      <c r="AA31" s="2"/>
      <c r="AB31" s="2"/>
    </row>
    <row r="32" spans="2:28" x14ac:dyDescent="0.25">
      <c r="B32" s="33"/>
      <c r="C32" s="33"/>
      <c r="D32" s="35" t="s">
        <v>19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8">
        <f>COUNTIF(P8:P27,"ІІІ ур")</f>
        <v>3</v>
      </c>
      <c r="P32" s="3">
        <v>10</v>
      </c>
      <c r="Q32" s="35" t="s">
        <v>19</v>
      </c>
      <c r="R32" s="36"/>
      <c r="S32" s="36"/>
      <c r="T32" s="36"/>
      <c r="U32" s="36"/>
      <c r="V32" s="36"/>
      <c r="W32" s="37"/>
      <c r="X32" s="8">
        <f>COUNTIF(Y8:Y27,"ІІІ ур")</f>
        <v>3</v>
      </c>
      <c r="Y32" s="3">
        <v>5</v>
      </c>
      <c r="Z32" s="2"/>
      <c r="AA32" s="2"/>
      <c r="AB32" s="2"/>
    </row>
    <row r="33" spans="2:28" x14ac:dyDescent="0.25">
      <c r="B33" s="33"/>
      <c r="C33" s="33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14"/>
      <c r="AB33" s="14"/>
    </row>
    <row r="34" spans="2:28" x14ac:dyDescent="0.25">
      <c r="B34" s="33"/>
      <c r="C34" s="33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14"/>
      <c r="AB34" s="14"/>
    </row>
    <row r="35" spans="2:28" x14ac:dyDescent="0.25">
      <c r="B35" s="33"/>
      <c r="C35" s="33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8"/>
      <c r="AB35" s="3"/>
    </row>
    <row r="36" spans="2:28" x14ac:dyDescent="0.25">
      <c r="B36" s="33"/>
      <c r="C36" s="3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8"/>
      <c r="AB36" s="3"/>
    </row>
    <row r="37" spans="2:28" x14ac:dyDescent="0.25">
      <c r="B37" s="34"/>
      <c r="C37" s="34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  <c r="AA37" s="8"/>
      <c r="AB37" s="3"/>
    </row>
  </sheetData>
  <mergeCells count="34">
    <mergeCell ref="A1:AC1"/>
    <mergeCell ref="A2:AC2"/>
    <mergeCell ref="A3:AC3"/>
    <mergeCell ref="B5:AB5"/>
    <mergeCell ref="B6:B7"/>
    <mergeCell ref="C6:C7"/>
    <mergeCell ref="D6:M6"/>
    <mergeCell ref="N6:N7"/>
    <mergeCell ref="O6:O7"/>
    <mergeCell ref="P6:P7"/>
    <mergeCell ref="AB6:AB7"/>
    <mergeCell ref="B28:B37"/>
    <mergeCell ref="C28:C37"/>
    <mergeCell ref="D28:N28"/>
    <mergeCell ref="Q28:W28"/>
    <mergeCell ref="D29:N29"/>
    <mergeCell ref="Q29:W29"/>
    <mergeCell ref="D30:N30"/>
    <mergeCell ref="Q30:W30"/>
    <mergeCell ref="D31:N31"/>
    <mergeCell ref="Q6:V6"/>
    <mergeCell ref="W6:W7"/>
    <mergeCell ref="X6:X7"/>
    <mergeCell ref="Y6:Y7"/>
    <mergeCell ref="Z6:Z7"/>
    <mergeCell ref="AA6:AA7"/>
    <mergeCell ref="D36:Z36"/>
    <mergeCell ref="D37:Z37"/>
    <mergeCell ref="Q31:W31"/>
    <mergeCell ref="D32:N32"/>
    <mergeCell ref="Q32:W32"/>
    <mergeCell ref="D33:Z33"/>
    <mergeCell ref="D34:Z34"/>
    <mergeCell ref="D35:Z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"/>
  <sheetViews>
    <sheetView topLeftCell="A7" zoomScale="63" zoomScaleNormal="63" workbookViewId="0">
      <selection activeCell="Z25" sqref="Z25"/>
    </sheetView>
  </sheetViews>
  <sheetFormatPr defaultRowHeight="15" x14ac:dyDescent="0.25"/>
  <cols>
    <col min="1" max="1" width="4.7109375" customWidth="1"/>
    <col min="2" max="2" width="7" customWidth="1"/>
    <col min="3" max="3" width="26" customWidth="1"/>
  </cols>
  <sheetData>
    <row r="1" spans="1:24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5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5">
      <c r="A3" s="39" t="s">
        <v>87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5" spans="1:24" x14ac:dyDescent="0.25">
      <c r="B5" s="40" t="s">
        <v>1</v>
      </c>
      <c r="C5" s="40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0"/>
      <c r="V5" s="40"/>
      <c r="W5" s="40"/>
    </row>
    <row r="6" spans="1:24" x14ac:dyDescent="0.25">
      <c r="B6" s="26" t="s">
        <v>2</v>
      </c>
      <c r="C6" s="47" t="s">
        <v>3</v>
      </c>
      <c r="D6" s="26" t="s">
        <v>4</v>
      </c>
      <c r="E6" s="26"/>
      <c r="F6" s="26"/>
      <c r="G6" s="26"/>
      <c r="H6" s="26"/>
      <c r="I6" s="48" t="s">
        <v>10</v>
      </c>
      <c r="J6" s="49" t="s">
        <v>11</v>
      </c>
      <c r="K6" s="50" t="s">
        <v>12</v>
      </c>
      <c r="L6" s="52" t="s">
        <v>5</v>
      </c>
      <c r="M6" s="52"/>
      <c r="N6" s="52"/>
      <c r="O6" s="52"/>
      <c r="P6" s="52"/>
      <c r="Q6" s="52"/>
      <c r="R6" s="48" t="s">
        <v>10</v>
      </c>
      <c r="S6" s="49" t="s">
        <v>11</v>
      </c>
      <c r="T6" s="50" t="s">
        <v>12</v>
      </c>
      <c r="U6" s="53" t="s">
        <v>6</v>
      </c>
      <c r="V6" s="45" t="s">
        <v>7</v>
      </c>
      <c r="W6" s="51" t="s">
        <v>8</v>
      </c>
    </row>
    <row r="7" spans="1:24" ht="259.89999999999998" customHeight="1" thickBot="1" x14ac:dyDescent="0.3">
      <c r="B7" s="26"/>
      <c r="C7" s="26"/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48"/>
      <c r="J7" s="49"/>
      <c r="K7" s="50"/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48"/>
      <c r="S7" s="49"/>
      <c r="T7" s="50"/>
      <c r="U7" s="54"/>
      <c r="V7" s="45"/>
      <c r="W7" s="51"/>
    </row>
    <row r="8" spans="1:24" ht="16.5" thickBot="1" x14ac:dyDescent="0.3">
      <c r="B8" s="1">
        <v>1</v>
      </c>
      <c r="C8" s="18" t="s">
        <v>62</v>
      </c>
      <c r="D8" s="1">
        <v>2</v>
      </c>
      <c r="E8" s="1">
        <v>2</v>
      </c>
      <c r="F8" s="1">
        <v>2</v>
      </c>
      <c r="G8" s="1">
        <v>2</v>
      </c>
      <c r="H8" s="1">
        <v>1</v>
      </c>
      <c r="I8" s="4">
        <f t="shared" ref="I8:I27" si="0">SUM(D8:H8)</f>
        <v>9</v>
      </c>
      <c r="J8" s="6">
        <f t="shared" ref="J8:J27" si="1">AVERAGE(D8:H8)</f>
        <v>1.8</v>
      </c>
      <c r="K8" s="9" t="s">
        <v>21</v>
      </c>
      <c r="L8" s="1">
        <v>2</v>
      </c>
      <c r="M8" s="1">
        <v>2</v>
      </c>
      <c r="N8" s="1">
        <v>2</v>
      </c>
      <c r="O8" s="1">
        <v>1</v>
      </c>
      <c r="P8" s="1">
        <v>2</v>
      </c>
      <c r="Q8" s="1">
        <v>2</v>
      </c>
      <c r="R8" s="4">
        <f>SUM(L8:Q8)</f>
        <v>11</v>
      </c>
      <c r="S8" s="6">
        <f>AVERAGE(L8:Q8)</f>
        <v>1.8333333333333333</v>
      </c>
      <c r="T8" s="9" t="s">
        <v>21</v>
      </c>
      <c r="U8" s="5">
        <f>I8+R8</f>
        <v>20</v>
      </c>
      <c r="V8" s="7">
        <f>U8/11</f>
        <v>1.8181818181818181</v>
      </c>
      <c r="W8" s="9" t="s">
        <v>21</v>
      </c>
    </row>
    <row r="9" spans="1:24" ht="32.25" thickBot="1" x14ac:dyDescent="0.3">
      <c r="B9" s="1">
        <v>2</v>
      </c>
      <c r="C9" s="19" t="s">
        <v>63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4">
        <f t="shared" si="0"/>
        <v>12</v>
      </c>
      <c r="J9" s="6">
        <f t="shared" si="1"/>
        <v>2.4</v>
      </c>
      <c r="K9" s="9" t="s">
        <v>21</v>
      </c>
      <c r="L9" s="1">
        <v>2</v>
      </c>
      <c r="M9" s="1">
        <v>3</v>
      </c>
      <c r="N9" s="1">
        <v>2</v>
      </c>
      <c r="O9" s="1">
        <v>3</v>
      </c>
      <c r="P9" s="1">
        <v>2</v>
      </c>
      <c r="Q9" s="1">
        <v>3</v>
      </c>
      <c r="R9" s="4">
        <f t="shared" ref="R9:R27" si="2">SUM(L9:Q9)</f>
        <v>15</v>
      </c>
      <c r="S9" s="6">
        <f t="shared" ref="S9:S27" si="3">AVERAGE(L9:Q9)</f>
        <v>2.5</v>
      </c>
      <c r="T9" s="9" t="s">
        <v>21</v>
      </c>
      <c r="U9" s="5">
        <f t="shared" ref="U9:U27" si="4">I9+R9</f>
        <v>27</v>
      </c>
      <c r="V9" s="7">
        <f t="shared" ref="V9:V27" si="5">U9/11</f>
        <v>2.4545454545454546</v>
      </c>
      <c r="W9" s="9" t="s">
        <v>21</v>
      </c>
    </row>
    <row r="10" spans="1:24" ht="32.25" thickBot="1" x14ac:dyDescent="0.3">
      <c r="B10" s="1">
        <v>3</v>
      </c>
      <c r="C10" s="19" t="s">
        <v>66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4">
        <f t="shared" si="0"/>
        <v>10</v>
      </c>
      <c r="J10" s="6">
        <f t="shared" si="1"/>
        <v>2</v>
      </c>
      <c r="K10" s="9" t="s">
        <v>21</v>
      </c>
      <c r="L10" s="1">
        <v>2</v>
      </c>
      <c r="M10" s="1">
        <v>2</v>
      </c>
      <c r="N10" s="1">
        <v>1</v>
      </c>
      <c r="O10" s="1">
        <v>2</v>
      </c>
      <c r="P10" s="1">
        <v>1</v>
      </c>
      <c r="Q10" s="1">
        <v>2</v>
      </c>
      <c r="R10" s="4">
        <f t="shared" si="2"/>
        <v>10</v>
      </c>
      <c r="S10" s="6">
        <f t="shared" si="3"/>
        <v>1.6666666666666667</v>
      </c>
      <c r="T10" s="9" t="s">
        <v>21</v>
      </c>
      <c r="U10" s="5">
        <f t="shared" si="4"/>
        <v>20</v>
      </c>
      <c r="V10" s="7">
        <f t="shared" si="5"/>
        <v>1.8181818181818181</v>
      </c>
      <c r="W10" s="9" t="s">
        <v>21</v>
      </c>
    </row>
    <row r="11" spans="1:24" ht="32.25" thickBot="1" x14ac:dyDescent="0.3">
      <c r="B11" s="1">
        <v>4</v>
      </c>
      <c r="C11" s="20" t="s">
        <v>64</v>
      </c>
      <c r="D11" s="1">
        <v>2</v>
      </c>
      <c r="E11" s="1">
        <v>2</v>
      </c>
      <c r="F11" s="1">
        <v>2</v>
      </c>
      <c r="G11" s="1">
        <v>2</v>
      </c>
      <c r="H11" s="1">
        <v>1</v>
      </c>
      <c r="I11" s="4">
        <f t="shared" si="0"/>
        <v>9</v>
      </c>
      <c r="J11" s="6">
        <f t="shared" si="1"/>
        <v>1.8</v>
      </c>
      <c r="K11" s="9" t="s">
        <v>21</v>
      </c>
      <c r="L11" s="1">
        <v>3</v>
      </c>
      <c r="M11" s="1">
        <v>2</v>
      </c>
      <c r="N11" s="1">
        <v>2</v>
      </c>
      <c r="O11" s="1">
        <v>2</v>
      </c>
      <c r="P11" s="1">
        <v>1</v>
      </c>
      <c r="Q11" s="1">
        <v>2</v>
      </c>
      <c r="R11" s="4">
        <f t="shared" si="2"/>
        <v>12</v>
      </c>
      <c r="S11" s="6">
        <f t="shared" si="3"/>
        <v>2</v>
      </c>
      <c r="T11" s="9" t="s">
        <v>21</v>
      </c>
      <c r="U11" s="5">
        <f t="shared" si="4"/>
        <v>21</v>
      </c>
      <c r="V11" s="7">
        <f t="shared" si="5"/>
        <v>1.9090909090909092</v>
      </c>
      <c r="W11" s="9" t="s">
        <v>21</v>
      </c>
    </row>
    <row r="12" spans="1:24" ht="32.25" thickBot="1" x14ac:dyDescent="0.3">
      <c r="B12" s="1">
        <v>5</v>
      </c>
      <c r="C12" s="20" t="s">
        <v>68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4">
        <f t="shared" si="0"/>
        <v>13</v>
      </c>
      <c r="J12" s="6">
        <f t="shared" si="1"/>
        <v>2.6</v>
      </c>
      <c r="K12" s="9" t="s">
        <v>22</v>
      </c>
      <c r="L12" s="1">
        <v>2</v>
      </c>
      <c r="M12" s="1">
        <v>3</v>
      </c>
      <c r="N12" s="1">
        <v>2</v>
      </c>
      <c r="O12" s="1">
        <v>3</v>
      </c>
      <c r="P12" s="1">
        <v>3</v>
      </c>
      <c r="Q12" s="1">
        <v>3</v>
      </c>
      <c r="R12" s="4">
        <f t="shared" si="2"/>
        <v>16</v>
      </c>
      <c r="S12" s="6">
        <f t="shared" si="3"/>
        <v>2.6666666666666665</v>
      </c>
      <c r="T12" s="9" t="s">
        <v>22</v>
      </c>
      <c r="U12" s="5">
        <f t="shared" si="4"/>
        <v>29</v>
      </c>
      <c r="V12" s="7">
        <f t="shared" si="5"/>
        <v>2.6363636363636362</v>
      </c>
      <c r="W12" s="9" t="s">
        <v>22</v>
      </c>
    </row>
    <row r="13" spans="1:24" ht="32.25" thickBot="1" x14ac:dyDescent="0.3">
      <c r="B13" s="1">
        <v>6</v>
      </c>
      <c r="C13" s="20" t="s">
        <v>70</v>
      </c>
      <c r="D13" s="1">
        <v>2</v>
      </c>
      <c r="E13" s="1">
        <v>3</v>
      </c>
      <c r="F13" s="1">
        <v>2</v>
      </c>
      <c r="G13" s="1">
        <v>3</v>
      </c>
      <c r="H13" s="1">
        <v>2</v>
      </c>
      <c r="I13" s="4">
        <f t="shared" si="0"/>
        <v>12</v>
      </c>
      <c r="J13" s="6">
        <f t="shared" si="1"/>
        <v>2.4</v>
      </c>
      <c r="K13" s="9" t="s">
        <v>21</v>
      </c>
      <c r="L13" s="1">
        <v>2</v>
      </c>
      <c r="M13" s="1">
        <v>2</v>
      </c>
      <c r="N13" s="1">
        <v>3</v>
      </c>
      <c r="O13" s="1">
        <v>2</v>
      </c>
      <c r="P13" s="1">
        <v>3</v>
      </c>
      <c r="Q13" s="1">
        <v>2</v>
      </c>
      <c r="R13" s="4">
        <f t="shared" si="2"/>
        <v>14</v>
      </c>
      <c r="S13" s="6">
        <f t="shared" si="3"/>
        <v>2.3333333333333335</v>
      </c>
      <c r="T13" s="9" t="s">
        <v>21</v>
      </c>
      <c r="U13" s="5">
        <f t="shared" si="4"/>
        <v>26</v>
      </c>
      <c r="V13" s="7">
        <f t="shared" si="5"/>
        <v>2.3636363636363638</v>
      </c>
      <c r="W13" s="9" t="s">
        <v>21</v>
      </c>
    </row>
    <row r="14" spans="1:24" ht="32.25" thickBot="1" x14ac:dyDescent="0.3">
      <c r="B14" s="1">
        <v>7</v>
      </c>
      <c r="C14" s="20" t="s">
        <v>82</v>
      </c>
      <c r="D14" s="1">
        <v>3</v>
      </c>
      <c r="E14" s="1">
        <v>3</v>
      </c>
      <c r="F14" s="1">
        <v>2</v>
      </c>
      <c r="G14" s="1">
        <v>3</v>
      </c>
      <c r="H14" s="1">
        <v>1</v>
      </c>
      <c r="I14" s="4">
        <f t="shared" si="0"/>
        <v>12</v>
      </c>
      <c r="J14" s="6">
        <f t="shared" si="1"/>
        <v>2.4</v>
      </c>
      <c r="K14" s="9" t="s">
        <v>21</v>
      </c>
      <c r="L14" s="1">
        <v>3</v>
      </c>
      <c r="M14" s="1">
        <v>3</v>
      </c>
      <c r="N14" s="1">
        <v>2</v>
      </c>
      <c r="O14" s="1">
        <v>3</v>
      </c>
      <c r="P14" s="1">
        <v>3</v>
      </c>
      <c r="Q14" s="1">
        <v>1</v>
      </c>
      <c r="R14" s="4">
        <f t="shared" si="2"/>
        <v>15</v>
      </c>
      <c r="S14" s="6">
        <f t="shared" si="3"/>
        <v>2.5</v>
      </c>
      <c r="T14" s="9" t="s">
        <v>21</v>
      </c>
      <c r="U14" s="5">
        <f t="shared" si="4"/>
        <v>27</v>
      </c>
      <c r="V14" s="7">
        <f t="shared" si="5"/>
        <v>2.4545454545454546</v>
      </c>
      <c r="W14" s="9" t="s">
        <v>21</v>
      </c>
    </row>
    <row r="15" spans="1:24" ht="32.25" thickBot="1" x14ac:dyDescent="0.3">
      <c r="B15" s="1">
        <v>8</v>
      </c>
      <c r="C15" s="20" t="s">
        <v>72</v>
      </c>
      <c r="D15" s="1">
        <v>2</v>
      </c>
      <c r="E15" s="1">
        <v>3</v>
      </c>
      <c r="F15" s="1">
        <v>2</v>
      </c>
      <c r="G15" s="1">
        <v>3</v>
      </c>
      <c r="H15" s="1">
        <v>2</v>
      </c>
      <c r="I15" s="4">
        <f t="shared" si="0"/>
        <v>12</v>
      </c>
      <c r="J15" s="6">
        <f t="shared" si="1"/>
        <v>2.4</v>
      </c>
      <c r="K15" s="9" t="s">
        <v>21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4">
        <f t="shared" si="2"/>
        <v>13</v>
      </c>
      <c r="S15" s="6">
        <f t="shared" si="3"/>
        <v>2.1666666666666665</v>
      </c>
      <c r="T15" s="9" t="s">
        <v>21</v>
      </c>
      <c r="U15" s="5">
        <f t="shared" si="4"/>
        <v>25</v>
      </c>
      <c r="V15" s="7">
        <f t="shared" si="5"/>
        <v>2.2727272727272729</v>
      </c>
      <c r="W15" s="9" t="s">
        <v>21</v>
      </c>
    </row>
    <row r="16" spans="1:24" ht="32.25" thickBot="1" x14ac:dyDescent="0.3">
      <c r="B16" s="1">
        <v>9</v>
      </c>
      <c r="C16" s="20" t="s">
        <v>73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I16" s="4">
        <f t="shared" si="0"/>
        <v>11</v>
      </c>
      <c r="J16" s="6">
        <f t="shared" si="1"/>
        <v>2.2000000000000002</v>
      </c>
      <c r="K16" s="9" t="s">
        <v>21</v>
      </c>
      <c r="L16" s="1">
        <v>2</v>
      </c>
      <c r="M16" s="1">
        <v>3</v>
      </c>
      <c r="N16" s="1">
        <v>2</v>
      </c>
      <c r="O16" s="1">
        <v>3</v>
      </c>
      <c r="P16" s="1">
        <v>2</v>
      </c>
      <c r="Q16" s="1">
        <v>2</v>
      </c>
      <c r="R16" s="4">
        <f t="shared" si="2"/>
        <v>14</v>
      </c>
      <c r="S16" s="6">
        <f t="shared" si="3"/>
        <v>2.3333333333333335</v>
      </c>
      <c r="T16" s="9" t="s">
        <v>21</v>
      </c>
      <c r="U16" s="5">
        <f t="shared" si="4"/>
        <v>25</v>
      </c>
      <c r="V16" s="7">
        <f t="shared" si="5"/>
        <v>2.2727272727272729</v>
      </c>
      <c r="W16" s="9" t="s">
        <v>21</v>
      </c>
    </row>
    <row r="17" spans="2:23" ht="32.25" thickBot="1" x14ac:dyDescent="0.3">
      <c r="B17" s="1">
        <v>10</v>
      </c>
      <c r="C17" s="20" t="s">
        <v>75</v>
      </c>
      <c r="D17" s="1">
        <v>3</v>
      </c>
      <c r="E17" s="1">
        <v>2</v>
      </c>
      <c r="F17" s="1">
        <v>3</v>
      </c>
      <c r="G17" s="1">
        <v>2</v>
      </c>
      <c r="H17" s="1">
        <v>2</v>
      </c>
      <c r="I17" s="4">
        <f t="shared" si="0"/>
        <v>12</v>
      </c>
      <c r="J17" s="6">
        <f t="shared" si="1"/>
        <v>2.4</v>
      </c>
      <c r="K17" s="9" t="s">
        <v>21</v>
      </c>
      <c r="L17" s="1">
        <v>2</v>
      </c>
      <c r="M17" s="1">
        <v>2</v>
      </c>
      <c r="N17" s="1">
        <v>3</v>
      </c>
      <c r="O17" s="1">
        <v>2</v>
      </c>
      <c r="P17" s="1">
        <v>3</v>
      </c>
      <c r="Q17" s="1">
        <v>3</v>
      </c>
      <c r="R17" s="4">
        <f t="shared" si="2"/>
        <v>15</v>
      </c>
      <c r="S17" s="6">
        <f t="shared" si="3"/>
        <v>2.5</v>
      </c>
      <c r="T17" s="9" t="s">
        <v>21</v>
      </c>
      <c r="U17" s="5">
        <f t="shared" si="4"/>
        <v>27</v>
      </c>
      <c r="V17" s="7">
        <f t="shared" si="5"/>
        <v>2.4545454545454546</v>
      </c>
      <c r="W17" s="9" t="s">
        <v>21</v>
      </c>
    </row>
    <row r="18" spans="2:23" ht="32.25" thickBot="1" x14ac:dyDescent="0.3">
      <c r="B18" s="1">
        <v>11</v>
      </c>
      <c r="C18" s="21" t="s">
        <v>77</v>
      </c>
      <c r="D18" s="1">
        <v>3</v>
      </c>
      <c r="E18" s="1">
        <v>2</v>
      </c>
      <c r="F18" s="1">
        <v>3</v>
      </c>
      <c r="G18" s="1">
        <v>2</v>
      </c>
      <c r="H18" s="1">
        <v>3</v>
      </c>
      <c r="I18" s="4">
        <f t="shared" ref="I18:I21" si="6">SUM(D18:H18)</f>
        <v>13</v>
      </c>
      <c r="J18" s="6">
        <f t="shared" ref="J18:J21" si="7">AVERAGE(D18:H18)</f>
        <v>2.6</v>
      </c>
      <c r="K18" s="9" t="s">
        <v>22</v>
      </c>
      <c r="L18" s="1">
        <v>2</v>
      </c>
      <c r="M18" s="1">
        <v>3</v>
      </c>
      <c r="N18" s="1">
        <v>2</v>
      </c>
      <c r="O18" s="1">
        <v>3</v>
      </c>
      <c r="P18" s="1">
        <v>3</v>
      </c>
      <c r="Q18" s="1">
        <v>3</v>
      </c>
      <c r="R18" s="4">
        <f t="shared" ref="R18:R21" si="8">SUM(L18:Q18)</f>
        <v>16</v>
      </c>
      <c r="S18" s="6">
        <f t="shared" ref="S18:S21" si="9">AVERAGE(L18:Q18)</f>
        <v>2.6666666666666665</v>
      </c>
      <c r="T18" s="9" t="s">
        <v>22</v>
      </c>
      <c r="U18" s="5">
        <f t="shared" ref="U18:U21" si="10">I18+R18</f>
        <v>29</v>
      </c>
      <c r="V18" s="7">
        <f t="shared" ref="V18:V21" si="11">U18/11</f>
        <v>2.6363636363636362</v>
      </c>
      <c r="W18" s="9" t="s">
        <v>22</v>
      </c>
    </row>
    <row r="19" spans="2:23" ht="32.25" thickBot="1" x14ac:dyDescent="0.3">
      <c r="B19" s="1">
        <v>12</v>
      </c>
      <c r="C19" s="20" t="s">
        <v>78</v>
      </c>
      <c r="D19" s="1">
        <v>3</v>
      </c>
      <c r="E19" s="1">
        <v>2</v>
      </c>
      <c r="F19" s="1">
        <v>3</v>
      </c>
      <c r="G19" s="1">
        <v>2</v>
      </c>
      <c r="H19" s="1">
        <v>3</v>
      </c>
      <c r="I19" s="4">
        <f t="shared" si="6"/>
        <v>13</v>
      </c>
      <c r="J19" s="6">
        <f t="shared" si="7"/>
        <v>2.6</v>
      </c>
      <c r="K19" s="9" t="s">
        <v>22</v>
      </c>
      <c r="L19" s="1">
        <v>2</v>
      </c>
      <c r="M19" s="1">
        <v>3</v>
      </c>
      <c r="N19" s="1">
        <v>2</v>
      </c>
      <c r="O19" s="1">
        <v>3</v>
      </c>
      <c r="P19" s="1">
        <v>3</v>
      </c>
      <c r="Q19" s="1">
        <v>3</v>
      </c>
      <c r="R19" s="4">
        <f t="shared" si="8"/>
        <v>16</v>
      </c>
      <c r="S19" s="6">
        <f t="shared" si="9"/>
        <v>2.6666666666666665</v>
      </c>
      <c r="T19" s="9" t="s">
        <v>22</v>
      </c>
      <c r="U19" s="5">
        <f t="shared" si="10"/>
        <v>29</v>
      </c>
      <c r="V19" s="7">
        <f t="shared" si="11"/>
        <v>2.6363636363636362</v>
      </c>
      <c r="W19" s="9" t="s">
        <v>22</v>
      </c>
    </row>
    <row r="20" spans="2:23" ht="32.25" thickBot="1" x14ac:dyDescent="0.3">
      <c r="B20" s="1">
        <v>13</v>
      </c>
      <c r="C20" s="20" t="s">
        <v>79</v>
      </c>
      <c r="D20" s="1">
        <v>3</v>
      </c>
      <c r="E20" s="1">
        <v>2</v>
      </c>
      <c r="F20" s="1">
        <v>3</v>
      </c>
      <c r="G20" s="1">
        <v>2</v>
      </c>
      <c r="H20" s="1">
        <v>3</v>
      </c>
      <c r="I20" s="4">
        <f t="shared" si="6"/>
        <v>13</v>
      </c>
      <c r="J20" s="6">
        <f t="shared" si="7"/>
        <v>2.6</v>
      </c>
      <c r="K20" s="9" t="s">
        <v>22</v>
      </c>
      <c r="L20" s="1">
        <v>2</v>
      </c>
      <c r="M20" s="1">
        <v>3</v>
      </c>
      <c r="N20" s="1">
        <v>2</v>
      </c>
      <c r="O20" s="1">
        <v>3</v>
      </c>
      <c r="P20" s="1">
        <v>3</v>
      </c>
      <c r="Q20" s="1">
        <v>3</v>
      </c>
      <c r="R20" s="4">
        <f t="shared" si="8"/>
        <v>16</v>
      </c>
      <c r="S20" s="6">
        <f t="shared" si="9"/>
        <v>2.6666666666666665</v>
      </c>
      <c r="T20" s="9" t="s">
        <v>22</v>
      </c>
      <c r="U20" s="5">
        <f t="shared" si="10"/>
        <v>29</v>
      </c>
      <c r="V20" s="7">
        <f t="shared" si="11"/>
        <v>2.6363636363636362</v>
      </c>
      <c r="W20" s="9" t="s">
        <v>22</v>
      </c>
    </row>
    <row r="21" spans="2:23" ht="32.25" thickBot="1" x14ac:dyDescent="0.3">
      <c r="B21" s="1">
        <v>14</v>
      </c>
      <c r="C21" s="20" t="s">
        <v>80</v>
      </c>
      <c r="D21" s="1">
        <v>3</v>
      </c>
      <c r="E21" s="1">
        <v>2</v>
      </c>
      <c r="F21" s="1">
        <v>3</v>
      </c>
      <c r="G21" s="1">
        <v>2</v>
      </c>
      <c r="H21" s="1">
        <v>3</v>
      </c>
      <c r="I21" s="4">
        <f t="shared" si="6"/>
        <v>13</v>
      </c>
      <c r="J21" s="6">
        <f t="shared" si="7"/>
        <v>2.6</v>
      </c>
      <c r="K21" s="9" t="s">
        <v>22</v>
      </c>
      <c r="L21" s="1">
        <v>2</v>
      </c>
      <c r="M21" s="1">
        <v>3</v>
      </c>
      <c r="N21" s="1">
        <v>2</v>
      </c>
      <c r="O21" s="1">
        <v>3</v>
      </c>
      <c r="P21" s="1">
        <v>3</v>
      </c>
      <c r="Q21" s="1">
        <v>3</v>
      </c>
      <c r="R21" s="4">
        <f t="shared" si="8"/>
        <v>16</v>
      </c>
      <c r="S21" s="6">
        <f t="shared" si="9"/>
        <v>2.6666666666666665</v>
      </c>
      <c r="T21" s="9" t="s">
        <v>22</v>
      </c>
      <c r="U21" s="5">
        <f t="shared" si="10"/>
        <v>29</v>
      </c>
      <c r="V21" s="7">
        <f t="shared" si="11"/>
        <v>2.6363636363636362</v>
      </c>
      <c r="W21" s="9" t="s">
        <v>22</v>
      </c>
    </row>
    <row r="22" spans="2:23" ht="16.5" thickBot="1" x14ac:dyDescent="0.3">
      <c r="B22" s="1">
        <v>15</v>
      </c>
      <c r="C22" s="20" t="s">
        <v>81</v>
      </c>
      <c r="D22" s="1">
        <v>3</v>
      </c>
      <c r="E22" s="1">
        <v>2</v>
      </c>
      <c r="F22" s="1">
        <v>3</v>
      </c>
      <c r="G22" s="1">
        <v>2</v>
      </c>
      <c r="H22" s="1">
        <v>3</v>
      </c>
      <c r="I22" s="4">
        <f t="shared" ref="I22" si="12">SUM(D22:H22)</f>
        <v>13</v>
      </c>
      <c r="J22" s="6">
        <f t="shared" ref="J22" si="13">AVERAGE(D22:H22)</f>
        <v>2.6</v>
      </c>
      <c r="K22" s="9" t="s">
        <v>22</v>
      </c>
      <c r="L22" s="1">
        <v>2</v>
      </c>
      <c r="M22" s="1">
        <v>3</v>
      </c>
      <c r="N22" s="1">
        <v>2</v>
      </c>
      <c r="O22" s="1">
        <v>3</v>
      </c>
      <c r="P22" s="1">
        <v>3</v>
      </c>
      <c r="Q22" s="1">
        <v>3</v>
      </c>
      <c r="R22" s="4">
        <f t="shared" ref="R22" si="14">SUM(L22:Q22)</f>
        <v>16</v>
      </c>
      <c r="S22" s="6">
        <f t="shared" ref="S22" si="15">AVERAGE(L22:Q22)</f>
        <v>2.6666666666666665</v>
      </c>
      <c r="T22" s="9" t="s">
        <v>22</v>
      </c>
      <c r="U22" s="5">
        <f t="shared" ref="U22" si="16">I22+R22</f>
        <v>29</v>
      </c>
      <c r="V22" s="7">
        <f t="shared" ref="V22" si="17">U22/11</f>
        <v>2.6363636363636362</v>
      </c>
      <c r="W22" s="9" t="s">
        <v>22</v>
      </c>
    </row>
    <row r="23" spans="2:23" ht="16.5" thickBot="1" x14ac:dyDescent="0.3">
      <c r="B23" s="1">
        <v>16</v>
      </c>
      <c r="C23" s="19" t="s">
        <v>83</v>
      </c>
      <c r="D23" s="1">
        <v>2</v>
      </c>
      <c r="E23" s="1">
        <v>3</v>
      </c>
      <c r="F23" s="1">
        <v>2</v>
      </c>
      <c r="G23" s="1">
        <v>3</v>
      </c>
      <c r="H23" s="1">
        <v>3</v>
      </c>
      <c r="I23" s="4">
        <v>13</v>
      </c>
      <c r="J23" s="6">
        <f t="shared" si="1"/>
        <v>2.6</v>
      </c>
      <c r="K23" s="9" t="s">
        <v>22</v>
      </c>
      <c r="L23" s="1">
        <v>3</v>
      </c>
      <c r="M23" s="1">
        <v>3</v>
      </c>
      <c r="N23" s="1">
        <v>3</v>
      </c>
      <c r="O23" s="1">
        <v>3</v>
      </c>
      <c r="P23" s="1">
        <v>3</v>
      </c>
      <c r="Q23" s="1">
        <v>3</v>
      </c>
      <c r="R23" s="4">
        <v>17</v>
      </c>
      <c r="S23" s="6">
        <f t="shared" si="3"/>
        <v>3</v>
      </c>
      <c r="T23" s="9" t="s">
        <v>22</v>
      </c>
      <c r="U23" s="5">
        <f t="shared" si="4"/>
        <v>30</v>
      </c>
      <c r="V23" s="7">
        <f t="shared" si="5"/>
        <v>2.7272727272727271</v>
      </c>
      <c r="W23" s="9" t="s">
        <v>22</v>
      </c>
    </row>
    <row r="24" spans="2:23" ht="16.5" thickBot="1" x14ac:dyDescent="0.3">
      <c r="B24" s="1">
        <v>17</v>
      </c>
      <c r="C24" s="19" t="s">
        <v>84</v>
      </c>
      <c r="D24" s="1">
        <v>3</v>
      </c>
      <c r="E24" s="1">
        <v>2</v>
      </c>
      <c r="F24" s="1">
        <v>3</v>
      </c>
      <c r="G24" s="1">
        <v>2</v>
      </c>
      <c r="H24" s="1">
        <v>2</v>
      </c>
      <c r="I24" s="4">
        <f t="shared" si="0"/>
        <v>12</v>
      </c>
      <c r="J24" s="6">
        <f t="shared" si="1"/>
        <v>2.4</v>
      </c>
      <c r="K24" s="9" t="s">
        <v>21</v>
      </c>
      <c r="L24" s="1">
        <v>2</v>
      </c>
      <c r="M24" s="1">
        <v>3</v>
      </c>
      <c r="N24" s="1">
        <v>2</v>
      </c>
      <c r="O24" s="1">
        <v>3</v>
      </c>
      <c r="P24" s="1">
        <v>2</v>
      </c>
      <c r="Q24" s="1">
        <v>3</v>
      </c>
      <c r="R24" s="4">
        <f t="shared" si="2"/>
        <v>15</v>
      </c>
      <c r="S24" s="6">
        <f t="shared" si="3"/>
        <v>2.5</v>
      </c>
      <c r="T24" s="9" t="s">
        <v>21</v>
      </c>
      <c r="U24" s="5">
        <f t="shared" si="4"/>
        <v>27</v>
      </c>
      <c r="V24" s="7">
        <f t="shared" si="5"/>
        <v>2.4545454545454546</v>
      </c>
      <c r="W24" s="9" t="s">
        <v>21</v>
      </c>
    </row>
    <row r="25" spans="2:23" ht="16.5" thickBot="1" x14ac:dyDescent="0.3">
      <c r="B25" s="1">
        <v>18</v>
      </c>
      <c r="C25" s="19" t="s">
        <v>85</v>
      </c>
      <c r="D25" s="1">
        <v>2</v>
      </c>
      <c r="E25" s="1">
        <v>3</v>
      </c>
      <c r="F25" s="1">
        <v>2</v>
      </c>
      <c r="G25" s="1">
        <v>2</v>
      </c>
      <c r="H25" s="1">
        <v>2</v>
      </c>
      <c r="I25" s="4">
        <f t="shared" si="0"/>
        <v>11</v>
      </c>
      <c r="J25" s="6">
        <f t="shared" si="1"/>
        <v>2.2000000000000002</v>
      </c>
      <c r="K25" s="9" t="s">
        <v>21</v>
      </c>
      <c r="L25" s="1">
        <v>3</v>
      </c>
      <c r="M25" s="1">
        <v>2</v>
      </c>
      <c r="N25" s="1">
        <v>2</v>
      </c>
      <c r="O25" s="1">
        <v>2</v>
      </c>
      <c r="P25" s="1">
        <v>3</v>
      </c>
      <c r="Q25" s="1">
        <v>2</v>
      </c>
      <c r="R25" s="4">
        <f t="shared" si="2"/>
        <v>14</v>
      </c>
      <c r="S25" s="6">
        <f t="shared" si="3"/>
        <v>2.3333333333333335</v>
      </c>
      <c r="T25" s="9" t="s">
        <v>21</v>
      </c>
      <c r="U25" s="5">
        <f t="shared" si="4"/>
        <v>25</v>
      </c>
      <c r="V25" s="7">
        <f t="shared" si="5"/>
        <v>2.2727272727272729</v>
      </c>
      <c r="W25" s="9" t="s">
        <v>21</v>
      </c>
    </row>
    <row r="26" spans="2:23" ht="16.5" thickBot="1" x14ac:dyDescent="0.3">
      <c r="B26" s="1">
        <v>19</v>
      </c>
      <c r="C26" s="20" t="s">
        <v>86</v>
      </c>
      <c r="D26" s="1">
        <v>3</v>
      </c>
      <c r="E26" s="1">
        <v>2</v>
      </c>
      <c r="F26" s="1">
        <v>3</v>
      </c>
      <c r="G26" s="1">
        <v>2</v>
      </c>
      <c r="H26" s="1">
        <v>2</v>
      </c>
      <c r="I26" s="4">
        <f t="shared" si="0"/>
        <v>12</v>
      </c>
      <c r="J26" s="6">
        <f t="shared" si="1"/>
        <v>2.4</v>
      </c>
      <c r="K26" s="9" t="s">
        <v>21</v>
      </c>
      <c r="L26" s="1">
        <v>2</v>
      </c>
      <c r="M26" s="1">
        <v>3</v>
      </c>
      <c r="N26" s="1">
        <v>2</v>
      </c>
      <c r="O26" s="1">
        <v>3</v>
      </c>
      <c r="P26" s="1">
        <v>2</v>
      </c>
      <c r="Q26" s="1">
        <v>3</v>
      </c>
      <c r="R26" s="4">
        <f t="shared" si="2"/>
        <v>15</v>
      </c>
      <c r="S26" s="6">
        <f t="shared" si="3"/>
        <v>2.5</v>
      </c>
      <c r="T26" s="9" t="s">
        <v>21</v>
      </c>
      <c r="U26" s="5">
        <f t="shared" si="4"/>
        <v>27</v>
      </c>
      <c r="V26" s="7">
        <f t="shared" si="5"/>
        <v>2.4545454545454546</v>
      </c>
      <c r="W26" s="9" t="s">
        <v>21</v>
      </c>
    </row>
    <row r="27" spans="2:23" x14ac:dyDescent="0.25">
      <c r="B27" s="1"/>
      <c r="C27" s="1"/>
      <c r="D27" s="1">
        <v>2</v>
      </c>
      <c r="E27" s="1">
        <v>3</v>
      </c>
      <c r="F27" s="1">
        <v>3</v>
      </c>
      <c r="G27" s="1">
        <v>3</v>
      </c>
      <c r="H27" s="1">
        <v>3</v>
      </c>
      <c r="I27" s="4">
        <f t="shared" si="0"/>
        <v>14</v>
      </c>
      <c r="J27" s="6">
        <f t="shared" si="1"/>
        <v>2.8</v>
      </c>
      <c r="K27" s="9" t="s">
        <v>22</v>
      </c>
      <c r="L27" s="1">
        <v>3</v>
      </c>
      <c r="M27" s="1">
        <v>3</v>
      </c>
      <c r="N27" s="1">
        <v>3</v>
      </c>
      <c r="O27" s="1">
        <v>3</v>
      </c>
      <c r="P27" s="1">
        <v>3</v>
      </c>
      <c r="Q27" s="1">
        <v>2</v>
      </c>
      <c r="R27" s="4">
        <f t="shared" si="2"/>
        <v>17</v>
      </c>
      <c r="S27" s="6">
        <f t="shared" si="3"/>
        <v>2.8333333333333335</v>
      </c>
      <c r="T27" s="9" t="s">
        <v>22</v>
      </c>
      <c r="U27" s="5">
        <f t="shared" si="4"/>
        <v>31</v>
      </c>
      <c r="V27" s="7">
        <f t="shared" si="5"/>
        <v>2.8181818181818183</v>
      </c>
      <c r="W27" s="9" t="s">
        <v>22</v>
      </c>
    </row>
    <row r="28" spans="2:23" x14ac:dyDescent="0.25">
      <c r="B28" s="32"/>
      <c r="C28" s="32"/>
      <c r="D28" s="35"/>
      <c r="E28" s="36"/>
      <c r="F28" s="36"/>
      <c r="G28" s="36"/>
      <c r="H28" s="36"/>
      <c r="I28" s="37"/>
      <c r="J28" s="1" t="s">
        <v>13</v>
      </c>
      <c r="K28" s="11">
        <v>0.67</v>
      </c>
      <c r="L28" s="35"/>
      <c r="M28" s="36"/>
      <c r="N28" s="36"/>
      <c r="O28" s="36"/>
      <c r="P28" s="36"/>
      <c r="Q28" s="36"/>
      <c r="R28" s="37"/>
      <c r="S28" s="1" t="s">
        <v>13</v>
      </c>
      <c r="T28" s="11">
        <v>0.67</v>
      </c>
      <c r="U28" s="2"/>
      <c r="V28" s="2"/>
      <c r="W28" s="2"/>
    </row>
    <row r="29" spans="2:23" x14ac:dyDescent="0.25">
      <c r="B29" s="33"/>
      <c r="C29" s="33"/>
      <c r="D29" s="35" t="s">
        <v>14</v>
      </c>
      <c r="E29" s="36"/>
      <c r="F29" s="36"/>
      <c r="G29" s="36"/>
      <c r="H29" s="36"/>
      <c r="I29" s="37"/>
      <c r="J29" s="14">
        <v>15</v>
      </c>
      <c r="K29" s="14">
        <v>100</v>
      </c>
      <c r="L29" s="35" t="s">
        <v>14</v>
      </c>
      <c r="M29" s="36"/>
      <c r="N29" s="36"/>
      <c r="O29" s="36"/>
      <c r="P29" s="36"/>
      <c r="Q29" s="36"/>
      <c r="R29" s="37"/>
      <c r="S29" s="14">
        <v>15</v>
      </c>
      <c r="T29" s="14">
        <v>100</v>
      </c>
      <c r="U29" s="2"/>
      <c r="V29" s="2"/>
      <c r="W29" s="2"/>
    </row>
    <row r="30" spans="2:23" x14ac:dyDescent="0.25">
      <c r="B30" s="33"/>
      <c r="C30" s="33"/>
      <c r="D30" s="35" t="s">
        <v>17</v>
      </c>
      <c r="E30" s="36"/>
      <c r="F30" s="36"/>
      <c r="G30" s="36"/>
      <c r="H30" s="36"/>
      <c r="I30" s="37"/>
      <c r="J30" s="8">
        <f>COUNTIF(K8:K27,"І ур")</f>
        <v>0</v>
      </c>
      <c r="K30" s="3">
        <f>(J30/J29)*100</f>
        <v>0</v>
      </c>
      <c r="L30" s="35" t="s">
        <v>17</v>
      </c>
      <c r="M30" s="36"/>
      <c r="N30" s="36"/>
      <c r="O30" s="36"/>
      <c r="P30" s="36"/>
      <c r="Q30" s="36"/>
      <c r="R30" s="37"/>
      <c r="S30" s="8">
        <f>COUNTIF(T8:T27,"І ур")</f>
        <v>0</v>
      </c>
      <c r="T30" s="3">
        <f>(S30/S29)*100</f>
        <v>0</v>
      </c>
      <c r="U30" s="2"/>
      <c r="V30" s="2"/>
      <c r="W30" s="2"/>
    </row>
    <row r="31" spans="2:23" x14ac:dyDescent="0.25">
      <c r="B31" s="33"/>
      <c r="C31" s="33"/>
      <c r="D31" s="35" t="s">
        <v>18</v>
      </c>
      <c r="E31" s="36"/>
      <c r="F31" s="36"/>
      <c r="G31" s="36"/>
      <c r="H31" s="36"/>
      <c r="I31" s="37"/>
      <c r="J31" s="8">
        <f>COUNTIF(K8:K27,"ІІ ур")</f>
        <v>12</v>
      </c>
      <c r="K31" s="3">
        <f>(J31/J29)*100</f>
        <v>80</v>
      </c>
      <c r="L31" s="35" t="s">
        <v>18</v>
      </c>
      <c r="M31" s="36"/>
      <c r="N31" s="36"/>
      <c r="O31" s="36"/>
      <c r="P31" s="36"/>
      <c r="Q31" s="36"/>
      <c r="R31" s="37"/>
      <c r="S31" s="8">
        <f>COUNTIF(T8:T27,"ІІ ур")</f>
        <v>12</v>
      </c>
      <c r="T31" s="3">
        <f>(S31/S29)*100</f>
        <v>80</v>
      </c>
      <c r="U31" s="2"/>
      <c r="V31" s="2"/>
      <c r="W31" s="2"/>
    </row>
    <row r="32" spans="2:23" x14ac:dyDescent="0.25">
      <c r="B32" s="33"/>
      <c r="C32" s="33"/>
      <c r="D32" s="35" t="s">
        <v>19</v>
      </c>
      <c r="E32" s="36"/>
      <c r="F32" s="36"/>
      <c r="G32" s="36"/>
      <c r="H32" s="36"/>
      <c r="I32" s="37"/>
      <c r="J32" s="8">
        <f>COUNTIF(K8:K27,"ІІІ ур")</f>
        <v>8</v>
      </c>
      <c r="K32" s="3">
        <f>(J32/J29)*100</f>
        <v>53.333333333333336</v>
      </c>
      <c r="L32" s="35" t="s">
        <v>19</v>
      </c>
      <c r="M32" s="36"/>
      <c r="N32" s="36"/>
      <c r="O32" s="36"/>
      <c r="P32" s="36"/>
      <c r="Q32" s="36"/>
      <c r="R32" s="37"/>
      <c r="S32" s="8">
        <f>COUNTIF(T8:T27,"ІІІ ур")</f>
        <v>8</v>
      </c>
      <c r="T32" s="3">
        <f>(S32/S29)*100</f>
        <v>53.333333333333336</v>
      </c>
      <c r="U32" s="2"/>
      <c r="V32" s="2"/>
      <c r="W32" s="2"/>
    </row>
    <row r="33" spans="2:23" x14ac:dyDescent="0.25">
      <c r="B33" s="33"/>
      <c r="C33" s="33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14" t="s">
        <v>9</v>
      </c>
      <c r="W33" s="12">
        <v>0.67</v>
      </c>
    </row>
    <row r="34" spans="2:23" x14ac:dyDescent="0.25">
      <c r="B34" s="33"/>
      <c r="C34" s="33"/>
      <c r="D34" s="22" t="s">
        <v>15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14">
        <v>15</v>
      </c>
      <c r="W34" s="14">
        <v>100</v>
      </c>
    </row>
    <row r="35" spans="2:23" x14ac:dyDescent="0.25">
      <c r="B35" s="33"/>
      <c r="C35" s="33"/>
      <c r="D35" s="25" t="s">
        <v>23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8">
        <f>COUNTIF(W8:W27,"І ур")</f>
        <v>0</v>
      </c>
      <c r="W35" s="3">
        <f>(V35/V34)*100</f>
        <v>0</v>
      </c>
    </row>
    <row r="36" spans="2:23" x14ac:dyDescent="0.25">
      <c r="B36" s="33"/>
      <c r="C36" s="33"/>
      <c r="D36" s="29" t="s">
        <v>24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8">
        <f>COUNTIF(W8:W27,"ІІ ур")</f>
        <v>12</v>
      </c>
      <c r="W36" s="3">
        <f>(V36/V34)*100</f>
        <v>80</v>
      </c>
    </row>
    <row r="37" spans="2:23" x14ac:dyDescent="0.25">
      <c r="B37" s="34"/>
      <c r="C37" s="34"/>
      <c r="D37" s="25" t="s">
        <v>16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8">
        <f>COUNTIF(W8:W27,"ІІІ ур")</f>
        <v>8</v>
      </c>
      <c r="W37" s="3">
        <f>(V37/V34)*100</f>
        <v>53.333333333333336</v>
      </c>
    </row>
  </sheetData>
  <mergeCells count="34">
    <mergeCell ref="A1:X1"/>
    <mergeCell ref="A2:X2"/>
    <mergeCell ref="A3:X3"/>
    <mergeCell ref="B5:W5"/>
    <mergeCell ref="B6:B7"/>
    <mergeCell ref="C6:C7"/>
    <mergeCell ref="D6:H6"/>
    <mergeCell ref="I6:I7"/>
    <mergeCell ref="J6:J7"/>
    <mergeCell ref="K6:K7"/>
    <mergeCell ref="W6:W7"/>
    <mergeCell ref="L6:Q6"/>
    <mergeCell ref="R6:R7"/>
    <mergeCell ref="S6:S7"/>
    <mergeCell ref="T6:T7"/>
    <mergeCell ref="U6:U7"/>
    <mergeCell ref="B28:B37"/>
    <mergeCell ref="C28:C37"/>
    <mergeCell ref="D28:I28"/>
    <mergeCell ref="L28:R28"/>
    <mergeCell ref="D29:I29"/>
    <mergeCell ref="L29:R29"/>
    <mergeCell ref="D30:I30"/>
    <mergeCell ref="L30:R30"/>
    <mergeCell ref="D31:I31"/>
    <mergeCell ref="V6:V7"/>
    <mergeCell ref="D36:U36"/>
    <mergeCell ref="D37:U37"/>
    <mergeCell ref="L31:R31"/>
    <mergeCell ref="D32:I32"/>
    <mergeCell ref="L32:R32"/>
    <mergeCell ref="D33:U33"/>
    <mergeCell ref="D34:U34"/>
    <mergeCell ref="D35:U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2-х старт</vt:lpstr>
      <vt:lpstr>промежуточный</vt:lpstr>
      <vt:lpstr>от 2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2023-08-01T07:21:43Z</dcterms:modified>
</cp:coreProperties>
</file>