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865E76B2-BA75-473C-A792-F2BA6B488BC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от 2-х старт" sheetId="3" r:id="rId1"/>
    <sheet name="промежуточный " sheetId="5" r:id="rId2"/>
    <sheet name="от 2 лет итог" sheetId="4" r:id="rId3"/>
  </sheets>
  <calcPr calcId="191029"/>
</workbook>
</file>

<file path=xl/calcChain.xml><?xml version="1.0" encoding="utf-8"?>
<calcChain xmlns="http://schemas.openxmlformats.org/spreadsheetml/2006/main">
  <c r="AC22" i="4" l="1"/>
  <c r="T22" i="4"/>
  <c r="S22" i="4"/>
  <c r="K22" i="4"/>
  <c r="J22" i="4"/>
  <c r="AE22" i="4" s="1"/>
  <c r="AF22" i="4" s="1"/>
  <c r="AE21" i="4"/>
  <c r="AF21" i="4" s="1"/>
  <c r="AC21" i="4"/>
  <c r="T21" i="4"/>
  <c r="S21" i="4"/>
  <c r="K21" i="4"/>
  <c r="J21" i="4"/>
  <c r="AC20" i="4"/>
  <c r="T20" i="4"/>
  <c r="S20" i="4"/>
  <c r="K20" i="4"/>
  <c r="J20" i="4"/>
  <c r="AE20" i="4" s="1"/>
  <c r="AF20" i="4" s="1"/>
  <c r="AC19" i="4"/>
  <c r="T19" i="4"/>
  <c r="S19" i="4"/>
  <c r="K19" i="4"/>
  <c r="J19" i="4"/>
  <c r="AE19" i="4" s="1"/>
  <c r="AF19" i="4" s="1"/>
  <c r="AC18" i="4"/>
  <c r="T18" i="4"/>
  <c r="S18" i="4"/>
  <c r="K18" i="4"/>
  <c r="J18" i="4"/>
  <c r="AE18" i="4" s="1"/>
  <c r="AF18" i="4" s="1"/>
  <c r="O15" i="5"/>
  <c r="N15" i="5"/>
  <c r="I15" i="5"/>
  <c r="H15" i="5"/>
  <c r="Q15" i="5" s="1"/>
  <c r="R15" i="5" s="1"/>
  <c r="N22" i="5"/>
  <c r="O20" i="5"/>
  <c r="N20" i="5"/>
  <c r="I20" i="5"/>
  <c r="H20" i="5"/>
  <c r="Q20" i="5" s="1"/>
  <c r="R20" i="5" s="1"/>
  <c r="Q19" i="5"/>
  <c r="R19" i="5" s="1"/>
  <c r="O19" i="5"/>
  <c r="N19" i="5"/>
  <c r="I19" i="5"/>
  <c r="H19" i="5"/>
  <c r="O18" i="5"/>
  <c r="N18" i="5"/>
  <c r="I18" i="5"/>
  <c r="H18" i="5"/>
  <c r="O17" i="5"/>
  <c r="N17" i="5"/>
  <c r="I17" i="5"/>
  <c r="H17" i="5"/>
  <c r="Q17" i="5" s="1"/>
  <c r="R17" i="5" s="1"/>
  <c r="N13" i="5"/>
  <c r="I13" i="5"/>
  <c r="H13" i="5"/>
  <c r="R36" i="5"/>
  <c r="O32" i="5"/>
  <c r="O31" i="5"/>
  <c r="O28" i="5"/>
  <c r="N28" i="5"/>
  <c r="I28" i="5"/>
  <c r="H28" i="5"/>
  <c r="Q28" i="5" s="1"/>
  <c r="R28" i="5" s="1"/>
  <c r="O27" i="5"/>
  <c r="N27" i="5"/>
  <c r="I27" i="5"/>
  <c r="H27" i="5"/>
  <c r="Q27" i="5" s="1"/>
  <c r="R27" i="5" s="1"/>
  <c r="O26" i="5"/>
  <c r="N26" i="5"/>
  <c r="I26" i="5"/>
  <c r="H26" i="5"/>
  <c r="Q26" i="5" s="1"/>
  <c r="R26" i="5" s="1"/>
  <c r="O25" i="5"/>
  <c r="N25" i="5"/>
  <c r="I25" i="5"/>
  <c r="H25" i="5"/>
  <c r="Q25" i="5" s="1"/>
  <c r="R25" i="5" s="1"/>
  <c r="O24" i="5"/>
  <c r="N24" i="5"/>
  <c r="I24" i="5"/>
  <c r="H24" i="5"/>
  <c r="O23" i="5"/>
  <c r="N23" i="5"/>
  <c r="I23" i="5"/>
  <c r="H23" i="5"/>
  <c r="Q23" i="5" s="1"/>
  <c r="R23" i="5" s="1"/>
  <c r="O22" i="5"/>
  <c r="I22" i="5"/>
  <c r="H22" i="5"/>
  <c r="Q22" i="5" s="1"/>
  <c r="R22" i="5" s="1"/>
  <c r="O21" i="5"/>
  <c r="N21" i="5"/>
  <c r="I21" i="5"/>
  <c r="H21" i="5"/>
  <c r="Q21" i="5" s="1"/>
  <c r="R21" i="5" s="1"/>
  <c r="O16" i="5"/>
  <c r="N16" i="5"/>
  <c r="I16" i="5"/>
  <c r="H16" i="5"/>
  <c r="Q16" i="5" s="1"/>
  <c r="R16" i="5" s="1"/>
  <c r="O14" i="5"/>
  <c r="N14" i="5"/>
  <c r="Q14" i="5" s="1"/>
  <c r="R14" i="5" s="1"/>
  <c r="I14" i="5"/>
  <c r="O12" i="5"/>
  <c r="N12" i="5"/>
  <c r="I12" i="5"/>
  <c r="H12" i="5"/>
  <c r="Q12" i="5" s="1"/>
  <c r="R12" i="5" s="1"/>
  <c r="O11" i="5"/>
  <c r="N11" i="5"/>
  <c r="I11" i="5"/>
  <c r="H11" i="5"/>
  <c r="Q11" i="5" s="1"/>
  <c r="R11" i="5" s="1"/>
  <c r="O10" i="5"/>
  <c r="N10" i="5"/>
  <c r="I10" i="5"/>
  <c r="H10" i="5"/>
  <c r="Q10" i="5" s="1"/>
  <c r="R10" i="5" s="1"/>
  <c r="O9" i="5"/>
  <c r="N9" i="5"/>
  <c r="I9" i="5"/>
  <c r="H9" i="5"/>
  <c r="Q9" i="5" s="1"/>
  <c r="R9" i="5" s="1"/>
  <c r="O23" i="3"/>
  <c r="N23" i="3"/>
  <c r="I23" i="3"/>
  <c r="H23" i="3"/>
  <c r="Q23" i="3" s="1"/>
  <c r="R23" i="3" s="1"/>
  <c r="O22" i="3"/>
  <c r="N22" i="3"/>
  <c r="I22" i="3"/>
  <c r="H22" i="3"/>
  <c r="Q22" i="3" s="1"/>
  <c r="R22" i="3" s="1"/>
  <c r="O21" i="3"/>
  <c r="N21" i="3"/>
  <c r="I21" i="3"/>
  <c r="H21" i="3"/>
  <c r="Q21" i="3" s="1"/>
  <c r="R21" i="3" s="1"/>
  <c r="O20" i="3"/>
  <c r="N20" i="3"/>
  <c r="I20" i="3"/>
  <c r="H20" i="3"/>
  <c r="Q20" i="3" s="1"/>
  <c r="R20" i="3" s="1"/>
  <c r="O19" i="3"/>
  <c r="N19" i="3"/>
  <c r="I19" i="3"/>
  <c r="H19" i="3"/>
  <c r="Q19" i="3" s="1"/>
  <c r="R19" i="3" s="1"/>
  <c r="O28" i="3"/>
  <c r="N28" i="3"/>
  <c r="I28" i="3"/>
  <c r="H28" i="3"/>
  <c r="Q28" i="3" s="1"/>
  <c r="R28" i="3" s="1"/>
  <c r="O27" i="3"/>
  <c r="N27" i="3"/>
  <c r="I27" i="3"/>
  <c r="H27" i="3"/>
  <c r="Q27" i="3" s="1"/>
  <c r="R27" i="3" s="1"/>
  <c r="O26" i="3"/>
  <c r="N26" i="3"/>
  <c r="I26" i="3"/>
  <c r="H26" i="3"/>
  <c r="O25" i="3"/>
  <c r="N25" i="3"/>
  <c r="I25" i="3"/>
  <c r="H25" i="3"/>
  <c r="Q25" i="3" s="1"/>
  <c r="R25" i="3" s="1"/>
  <c r="O24" i="3"/>
  <c r="N24" i="3"/>
  <c r="I24" i="3"/>
  <c r="H24" i="3"/>
  <c r="O18" i="3"/>
  <c r="N18" i="3"/>
  <c r="I18" i="3"/>
  <c r="H18" i="3"/>
  <c r="O17" i="3"/>
  <c r="N17" i="3"/>
  <c r="I17" i="3"/>
  <c r="H17" i="3"/>
  <c r="O16" i="3"/>
  <c r="N16" i="3"/>
  <c r="I16" i="3"/>
  <c r="H16" i="3"/>
  <c r="Q16" i="3" s="1"/>
  <c r="R16" i="3" s="1"/>
  <c r="O15" i="3"/>
  <c r="N15" i="3"/>
  <c r="I15" i="3"/>
  <c r="H15" i="3"/>
  <c r="O14" i="3"/>
  <c r="N14" i="3"/>
  <c r="I14" i="3"/>
  <c r="O13" i="3"/>
  <c r="N13" i="3"/>
  <c r="I13" i="3"/>
  <c r="H13" i="3"/>
  <c r="O12" i="3"/>
  <c r="N12" i="3"/>
  <c r="I12" i="3"/>
  <c r="H12" i="3"/>
  <c r="Q12" i="3" s="1"/>
  <c r="R12" i="3" s="1"/>
  <c r="O11" i="3"/>
  <c r="N11" i="3"/>
  <c r="I11" i="3"/>
  <c r="H11" i="3"/>
  <c r="Q11" i="3" s="1"/>
  <c r="R11" i="3" s="1"/>
  <c r="O10" i="3"/>
  <c r="N10" i="3"/>
  <c r="I10" i="3"/>
  <c r="H10" i="3"/>
  <c r="Q10" i="3" s="1"/>
  <c r="R10" i="3" s="1"/>
  <c r="O9" i="3"/>
  <c r="N9" i="3"/>
  <c r="I9" i="3"/>
  <c r="H9" i="3"/>
  <c r="Q13" i="5" l="1"/>
  <c r="R13" i="5" s="1"/>
  <c r="Q24" i="5"/>
  <c r="R24" i="5" s="1"/>
  <c r="Q18" i="5"/>
  <c r="R18" i="5" s="1"/>
  <c r="I31" i="5"/>
  <c r="I32" i="5"/>
  <c r="Q17" i="3"/>
  <c r="R17" i="3" s="1"/>
  <c r="Q13" i="3"/>
  <c r="R13" i="3" s="1"/>
  <c r="Q14" i="3"/>
  <c r="R14" i="3" s="1"/>
  <c r="Q15" i="3"/>
  <c r="R15" i="3" s="1"/>
  <c r="Q26" i="3"/>
  <c r="R26" i="3" s="1"/>
  <c r="Q9" i="3"/>
  <c r="R9" i="3" s="1"/>
  <c r="Q18" i="3"/>
  <c r="R18" i="3" s="1"/>
  <c r="Q24" i="3"/>
  <c r="R24" i="3" s="1"/>
  <c r="O33" i="3"/>
  <c r="I33" i="3"/>
  <c r="I31" i="3"/>
  <c r="I32" i="3"/>
  <c r="O32" i="3"/>
  <c r="O31" i="3"/>
  <c r="R38" i="3" l="1"/>
  <c r="R37" i="3"/>
  <c r="R36" i="3"/>
  <c r="AC27" i="4" l="1"/>
  <c r="AB27" i="4"/>
  <c r="T27" i="4"/>
  <c r="S27" i="4"/>
  <c r="K27" i="4"/>
  <c r="J27" i="4"/>
  <c r="AC26" i="4"/>
  <c r="AB26" i="4"/>
  <c r="T26" i="4"/>
  <c r="S26" i="4"/>
  <c r="K26" i="4"/>
  <c r="J26" i="4"/>
  <c r="AE26" i="4" s="1"/>
  <c r="AF26" i="4" s="1"/>
  <c r="AC25" i="4"/>
  <c r="AB25" i="4"/>
  <c r="T25" i="4"/>
  <c r="S25" i="4"/>
  <c r="AE25" i="4" s="1"/>
  <c r="AF25" i="4" s="1"/>
  <c r="K25" i="4"/>
  <c r="AC24" i="4"/>
  <c r="AB24" i="4"/>
  <c r="T24" i="4"/>
  <c r="S24" i="4"/>
  <c r="K24" i="4"/>
  <c r="J24" i="4"/>
  <c r="AC23" i="4"/>
  <c r="AB23" i="4"/>
  <c r="T23" i="4"/>
  <c r="S23" i="4"/>
  <c r="AE23" i="4" s="1"/>
  <c r="AF23" i="4" s="1"/>
  <c r="K23" i="4"/>
  <c r="J23" i="4"/>
  <c r="AC17" i="4"/>
  <c r="T17" i="4"/>
  <c r="S17" i="4"/>
  <c r="K17" i="4"/>
  <c r="J17" i="4"/>
  <c r="AC16" i="4"/>
  <c r="AB16" i="4"/>
  <c r="T16" i="4"/>
  <c r="S16" i="4"/>
  <c r="K16" i="4"/>
  <c r="J16" i="4"/>
  <c r="AE16" i="4" s="1"/>
  <c r="AF16" i="4" s="1"/>
  <c r="AC15" i="4"/>
  <c r="T15" i="4"/>
  <c r="S15" i="4"/>
  <c r="AE15" i="4" s="1"/>
  <c r="AF15" i="4" s="1"/>
  <c r="K15" i="4"/>
  <c r="AC14" i="4"/>
  <c r="T14" i="4"/>
  <c r="K14" i="4"/>
  <c r="J14" i="4"/>
  <c r="AE14" i="4" s="1"/>
  <c r="AF14" i="4" s="1"/>
  <c r="AC13" i="4"/>
  <c r="AB13" i="4"/>
  <c r="T13" i="4"/>
  <c r="S13" i="4"/>
  <c r="K13" i="4"/>
  <c r="J13" i="4"/>
  <c r="AC12" i="4"/>
  <c r="AB12" i="4"/>
  <c r="T12" i="4"/>
  <c r="S12" i="4"/>
  <c r="K12" i="4"/>
  <c r="J12" i="4"/>
  <c r="AE12" i="4" s="1"/>
  <c r="AF12" i="4" s="1"/>
  <c r="AC11" i="4"/>
  <c r="AB11" i="4"/>
  <c r="T11" i="4"/>
  <c r="S11" i="4"/>
  <c r="K11" i="4"/>
  <c r="J11" i="4"/>
  <c r="AC10" i="4"/>
  <c r="AB10" i="4"/>
  <c r="T10" i="4"/>
  <c r="S10" i="4"/>
  <c r="K10" i="4"/>
  <c r="J10" i="4"/>
  <c r="AC9" i="4"/>
  <c r="AB9" i="4"/>
  <c r="T9" i="4"/>
  <c r="S9" i="4"/>
  <c r="K9" i="4"/>
  <c r="J9" i="4"/>
  <c r="AC8" i="4"/>
  <c r="AB8" i="4"/>
  <c r="T8" i="4"/>
  <c r="S8" i="4"/>
  <c r="K8" i="4"/>
  <c r="J8" i="4"/>
  <c r="AE8" i="4" l="1"/>
  <c r="AF8" i="4" s="1"/>
  <c r="AE10" i="4"/>
  <c r="AF10" i="4" s="1"/>
  <c r="AE9" i="4"/>
  <c r="AF9" i="4" s="1"/>
  <c r="AE17" i="4"/>
  <c r="AF17" i="4" s="1"/>
  <c r="AE27" i="4"/>
  <c r="AF27" i="4" s="1"/>
  <c r="AE24" i="4"/>
  <c r="AF24" i="4" s="1"/>
  <c r="AE11" i="4"/>
  <c r="AF11" i="4" s="1"/>
  <c r="AE13" i="4"/>
  <c r="AF13" i="4" s="1"/>
  <c r="K31" i="4"/>
  <c r="L31" i="4" s="1"/>
  <c r="AF37" i="4"/>
  <c r="AG37" i="4" s="1"/>
  <c r="AF35" i="4"/>
  <c r="AG35" i="4" s="1"/>
  <c r="AF36" i="4"/>
  <c r="AG36" i="4" s="1"/>
  <c r="AC31" i="4"/>
  <c r="T32" i="4"/>
  <c r="U32" i="4" s="1"/>
  <c r="K32" i="4"/>
  <c r="L32" i="4" s="1"/>
  <c r="AC32" i="4"/>
  <c r="T30" i="4"/>
  <c r="U30" i="4" s="1"/>
  <c r="K30" i="4"/>
  <c r="L30" i="4" s="1"/>
  <c r="AC30" i="4"/>
  <c r="T31" i="4" l="1"/>
  <c r="U31" i="4" s="1"/>
</calcChain>
</file>

<file path=xl/sharedStrings.xml><?xml version="1.0" encoding="utf-8"?>
<sst xmlns="http://schemas.openxmlformats.org/spreadsheetml/2006/main" count="401" uniqueCount="87">
  <si>
    <t xml:space="preserve">Лист наблюдения  </t>
  </si>
  <si>
    <t>Образовательная область "Познание"</t>
  </si>
  <si>
    <t>№</t>
  </si>
  <si>
    <t>Ф.И.ребенка</t>
  </si>
  <si>
    <t>Конструирование</t>
  </si>
  <si>
    <t>Естествознание</t>
  </si>
  <si>
    <t>Общее количество баллов</t>
  </si>
  <si>
    <t>Средний балл</t>
  </si>
  <si>
    <t xml:space="preserve">Уровень усвоения Типовой программы </t>
  </si>
  <si>
    <t>общее</t>
  </si>
  <si>
    <t>средний</t>
  </si>
  <si>
    <t>к-во</t>
  </si>
  <si>
    <t>уровень</t>
  </si>
  <si>
    <t>І ур</t>
  </si>
  <si>
    <t>ІІ ур</t>
  </si>
  <si>
    <t>ІІІ ур</t>
  </si>
  <si>
    <t>Всего детей</t>
  </si>
  <si>
    <t>А (всего детей)</t>
  </si>
  <si>
    <t xml:space="preserve">В (II уровень) </t>
  </si>
  <si>
    <t>Г (III уровень)</t>
  </si>
  <si>
    <t>І уровень</t>
  </si>
  <si>
    <t>ІІ уровень</t>
  </si>
  <si>
    <t>ІІІ уровень</t>
  </si>
  <si>
    <t>Б (I уровень)</t>
  </si>
  <si>
    <t>Сенсорика</t>
  </si>
  <si>
    <t xml:space="preserve">2-П.1 умеет группировать однородные предметы близкие по величине, форме, цвету;
</t>
  </si>
  <si>
    <t>2-П.2 понимает слова, обозначающие различные величины предметов, их цвет и форму;</t>
  </si>
  <si>
    <t>2-П.3 составляет пирамидки разных цветов из трех и более последовательно
уменьшающихся деталей;</t>
  </si>
  <si>
    <t>2-П.4 владеет первоначальными навыками ориентировки в пространстве</t>
  </si>
  <si>
    <t>2-П.5 различает количество предметов (один – много);</t>
  </si>
  <si>
    <t xml:space="preserve">2-П.6 различают предметы контрастных размеров и их обозначение (большой дом -
маленький домик, большая матрешка - маленькая матрешка, большие мячи -
маленькие мячи и т. д.).
</t>
  </si>
  <si>
    <t>2-П.7 умеет конструировать из строительного материала и крупных деталей
конструкторов, собирать элементарные пазлы;</t>
  </si>
  <si>
    <t>2-П.8 подбирает и группирует предметы по форме, цвету, величине, назначению;</t>
  </si>
  <si>
    <t>2-П.9 различает основные формы строительного материала (кубики, кирпичики);</t>
  </si>
  <si>
    <t>2-П.10 знает названия транспортных средств, частей автомобиля;</t>
  </si>
  <si>
    <t>2-П.11 появляются действия с предметами-заместителями;</t>
  </si>
  <si>
    <t>2-П.12 называет полученные элементарные постройки и обыгрывает их, используя
игрушки.</t>
  </si>
  <si>
    <t>2-П.13 умеет находить на картинке и называть животных, называет их характерные
особенности;</t>
  </si>
  <si>
    <t xml:space="preserve">2-П.14 правильно называет и различает по внешнему виду и вкусу несколько видов овощей
и фруктов;
</t>
  </si>
  <si>
    <t>2-П.15 называет характерные особенности домашних птиц;</t>
  </si>
  <si>
    <t>2-П.16 правильно употребляет слова: дерево, трава, цветок</t>
  </si>
  <si>
    <t>2-П.17 имеет представление о свойствах природных материалов;</t>
  </si>
  <si>
    <t>2-П.18 бережно относится к растениям и животным.</t>
  </si>
  <si>
    <t xml:space="preserve">результатов диагностики итогового контроля в младшей группе (от 2 лет) </t>
  </si>
  <si>
    <t xml:space="preserve">результатов диагностики стартового контроля в младшей группе (от 2 лет) </t>
  </si>
  <si>
    <t>уровеньь</t>
  </si>
  <si>
    <t>2-П.1 умеет составлять элементарные конструкции при помощи взрослого;</t>
  </si>
  <si>
    <t xml:space="preserve">2-П.2 применяет простейшие предметы-орудия, с помощью которых можно </t>
  </si>
  <si>
    <t>2-П.4 узнает и показывает знакомые предметы независимо от их размера и цвета;</t>
  </si>
  <si>
    <t xml:space="preserve">2-П.5 различает четыре основных цвета, понимает указания взрослого и может найти
предмет в окружающем пространстве.
</t>
  </si>
  <si>
    <t>2-П.6 узнает и показывает несколько животных в натуре, на картинках;</t>
  </si>
  <si>
    <t>2-П.7 различает некоторые овощи и фрукты, узнает их в натуральном виде и на картинках;</t>
  </si>
  <si>
    <t>2-П.8 называет явления природы.</t>
  </si>
  <si>
    <t>%</t>
  </si>
  <si>
    <t xml:space="preserve">Б (I уровень) </t>
  </si>
  <si>
    <t>Ардақұлы Есқали</t>
  </si>
  <si>
    <t>Біржан Әлишер Медетұлы</t>
  </si>
  <si>
    <t>Бондаренко Анастасия Юрьевна</t>
  </si>
  <si>
    <t>Борова Тамина Арсланова</t>
  </si>
  <si>
    <t>Булгакова Виктория Вячеславовна</t>
  </si>
  <si>
    <t>Демьяненко Алиса Александровна</t>
  </si>
  <si>
    <t>Ефтодий Наум Витальевич</t>
  </si>
  <si>
    <t>Жаншуақ Асылхан Рахатұлы</t>
  </si>
  <si>
    <t>Жұмағали Аңсар Айбекұлы</t>
  </si>
  <si>
    <t xml:space="preserve">Кравец Генрих Сергеевич </t>
  </si>
  <si>
    <t>Красникова Софья Сергеевна</t>
  </si>
  <si>
    <t>Кропотина Марианна Кирилловна</t>
  </si>
  <si>
    <t>Ли Сафия Дмитриевна</t>
  </si>
  <si>
    <t>Маркабаева Амелия Бауыржановна</t>
  </si>
  <si>
    <t>Мұстава Әмина Нұрболқызы</t>
  </si>
  <si>
    <t>Мухамбетгалиева Томирис Жаныбековна</t>
  </si>
  <si>
    <t>Савчук Виктор Михайлович</t>
  </si>
  <si>
    <t>Саломаха Арина Максимовна</t>
  </si>
  <si>
    <t>Ткаченко Богдан Семёнович</t>
  </si>
  <si>
    <t>Удова Кира Николаевна</t>
  </si>
  <si>
    <t>ІІ</t>
  </si>
  <si>
    <t>Іур</t>
  </si>
  <si>
    <t xml:space="preserve">результатов диагностики промежуточного  контроля в младшей группе (от 2 лет) </t>
  </si>
  <si>
    <t>Учебный год 2020-2021    Группа младшая "Ара" Дата проведения январь 2021г.</t>
  </si>
  <si>
    <t>ІII ур</t>
  </si>
  <si>
    <t>Кравец Генрих Сергеевич</t>
  </si>
  <si>
    <t>Борова Таминна</t>
  </si>
  <si>
    <t>Демьяненко Алиса</t>
  </si>
  <si>
    <t>Серік Айару</t>
  </si>
  <si>
    <t>Мұстава Әмина</t>
  </si>
  <si>
    <t xml:space="preserve"> Учебный год 2020-2021    Группа младшая Б  "Ара" Дата проведения май  2021 г.</t>
  </si>
  <si>
    <t>Учебный год 2020-2021    Группа младшая "Ара " Дата проведения сентябрь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</si>
</sst>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textRotation="90" wrapText="1"/>
    </xf>
    <xf numFmtId="0" fontId="3" fillId="2" borderId="5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3" fillId="4" borderId="1" xfId="0" applyFont="1" applyFill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8"/>
  <sheetViews>
    <sheetView zoomScale="60" zoomScaleNormal="60" workbookViewId="0">
      <selection activeCell="W26" sqref="W26"/>
    </sheetView>
  </sheetViews>
  <sheetFormatPr defaultRowHeight="15" x14ac:dyDescent="0.25"/>
  <cols>
    <col min="1" max="1" width="5" customWidth="1"/>
    <col min="2" max="2" width="6.7109375" customWidth="1"/>
    <col min="3" max="3" width="37.140625" customWidth="1"/>
    <col min="4" max="4" width="6.140625" customWidth="1"/>
    <col min="5" max="5" width="11.42578125" customWidth="1"/>
    <col min="6" max="6" width="10.140625" customWidth="1"/>
    <col min="7" max="7" width="13.42578125" customWidth="1"/>
    <col min="8" max="8" width="5.5703125" customWidth="1"/>
    <col min="9" max="9" width="10.7109375" customWidth="1"/>
    <col min="10" max="10" width="13.7109375" customWidth="1"/>
    <col min="11" max="11" width="12.28515625" customWidth="1"/>
    <col min="12" max="12" width="9.5703125" customWidth="1"/>
    <col min="13" max="13" width="7.85546875" customWidth="1"/>
    <col min="14" max="14" width="8.5703125" customWidth="1"/>
    <col min="15" max="17" width="9.28515625" customWidth="1"/>
    <col min="18" max="18" width="9.42578125" customWidth="1"/>
    <col min="19" max="19" width="13" customWidth="1"/>
    <col min="20" max="20" width="6.28515625" customWidth="1"/>
    <col min="21" max="21" width="9.28515625" customWidth="1"/>
    <col min="22" max="22" width="13.42578125" customWidth="1"/>
    <col min="23" max="23" width="14.28515625" customWidth="1"/>
    <col min="24" max="24" width="12.42578125" customWidth="1"/>
    <col min="25" max="25" width="8.7109375" customWidth="1"/>
    <col min="26" max="26" width="6" customWidth="1"/>
    <col min="27" max="27" width="7.42578125" customWidth="1"/>
    <col min="28" max="28" width="4.28515625" customWidth="1"/>
    <col min="29" max="29" width="5.42578125" customWidth="1"/>
    <col min="30" max="30" width="9.42578125" customWidth="1"/>
  </cols>
  <sheetData>
    <row r="2" spans="1:2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x14ac:dyDescent="0.25">
      <c r="A3" s="21" t="s">
        <v>44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5">
      <c r="A4" s="21" t="s">
        <v>86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6" spans="1:20" x14ac:dyDescent="0.25">
      <c r="B6" s="22" t="s">
        <v>1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</row>
    <row r="7" spans="1:20" x14ac:dyDescent="0.25">
      <c r="B7" s="35" t="s">
        <v>2</v>
      </c>
      <c r="C7" s="35" t="s">
        <v>3</v>
      </c>
      <c r="D7" s="24" t="s">
        <v>24</v>
      </c>
      <c r="E7" s="25"/>
      <c r="F7" s="25"/>
      <c r="G7" s="25"/>
      <c r="H7" s="26" t="s">
        <v>9</v>
      </c>
      <c r="I7" s="28" t="s">
        <v>10</v>
      </c>
      <c r="J7" s="16" t="s">
        <v>45</v>
      </c>
      <c r="K7" s="30" t="s">
        <v>5</v>
      </c>
      <c r="L7" s="30"/>
      <c r="M7" s="30"/>
      <c r="N7" s="26" t="s">
        <v>9</v>
      </c>
      <c r="O7" s="28" t="s">
        <v>10</v>
      </c>
      <c r="P7" s="16" t="s">
        <v>45</v>
      </c>
      <c r="Q7" s="31" t="s">
        <v>6</v>
      </c>
      <c r="R7" s="33" t="s">
        <v>7</v>
      </c>
      <c r="S7" s="18" t="s">
        <v>8</v>
      </c>
    </row>
    <row r="8" spans="1:20" ht="215.45" customHeight="1" thickBot="1" x14ac:dyDescent="0.3">
      <c r="B8" s="36"/>
      <c r="C8" s="36"/>
      <c r="D8" s="7" t="s">
        <v>46</v>
      </c>
      <c r="E8" s="7" t="s">
        <v>47</v>
      </c>
      <c r="F8" s="7" t="s">
        <v>48</v>
      </c>
      <c r="G8" s="7" t="s">
        <v>49</v>
      </c>
      <c r="H8" s="27"/>
      <c r="I8" s="29"/>
      <c r="J8" s="17"/>
      <c r="K8" s="7" t="s">
        <v>50</v>
      </c>
      <c r="L8" s="7" t="s">
        <v>51</v>
      </c>
      <c r="M8" s="7" t="s">
        <v>52</v>
      </c>
      <c r="N8" s="27"/>
      <c r="O8" s="29"/>
      <c r="P8" s="17"/>
      <c r="Q8" s="32"/>
      <c r="R8" s="34"/>
      <c r="S8" s="19"/>
    </row>
    <row r="9" spans="1:20" ht="16.5" thickBot="1" x14ac:dyDescent="0.3">
      <c r="B9" s="1">
        <v>1</v>
      </c>
      <c r="C9" s="61" t="s">
        <v>55</v>
      </c>
      <c r="D9" s="10">
        <v>1</v>
      </c>
      <c r="E9" s="10">
        <v>1</v>
      </c>
      <c r="F9" s="10">
        <v>1</v>
      </c>
      <c r="G9" s="10">
        <v>1</v>
      </c>
      <c r="H9" s="12">
        <f t="shared" ref="H9:H28" si="0">SUM(D9:G9)</f>
        <v>4</v>
      </c>
      <c r="I9" s="13">
        <f t="shared" ref="I9:I28" si="1">AVERAGE(D9:G9)</f>
        <v>1</v>
      </c>
      <c r="J9" s="5" t="s">
        <v>13</v>
      </c>
      <c r="K9" s="10">
        <v>1</v>
      </c>
      <c r="L9" s="10">
        <v>1</v>
      </c>
      <c r="M9" s="10">
        <v>1</v>
      </c>
      <c r="N9" s="12">
        <f t="shared" ref="N9:N28" si="2">SUM(K9:M9)</f>
        <v>3</v>
      </c>
      <c r="O9" s="13">
        <f t="shared" ref="O9:O28" si="3">AVERAGE(K9:M9)</f>
        <v>1</v>
      </c>
      <c r="P9" s="5" t="s">
        <v>14</v>
      </c>
      <c r="Q9" s="14">
        <f>H9+N9</f>
        <v>7</v>
      </c>
      <c r="R9" s="4">
        <f>Q9/7</f>
        <v>1</v>
      </c>
      <c r="S9" s="5" t="s">
        <v>14</v>
      </c>
    </row>
    <row r="10" spans="1:20" ht="16.5" thickBot="1" x14ac:dyDescent="0.3">
      <c r="B10" s="1">
        <v>2</v>
      </c>
      <c r="C10" s="62" t="s">
        <v>56</v>
      </c>
      <c r="D10" s="10">
        <v>1</v>
      </c>
      <c r="E10" s="10">
        <v>2</v>
      </c>
      <c r="F10" s="10">
        <v>1</v>
      </c>
      <c r="G10" s="10">
        <v>1</v>
      </c>
      <c r="H10" s="12">
        <f t="shared" si="0"/>
        <v>5</v>
      </c>
      <c r="I10" s="13">
        <f t="shared" si="1"/>
        <v>1.25</v>
      </c>
      <c r="J10" s="5" t="s">
        <v>13</v>
      </c>
      <c r="K10" s="10">
        <v>1</v>
      </c>
      <c r="L10" s="10">
        <v>1</v>
      </c>
      <c r="M10" s="10">
        <v>1</v>
      </c>
      <c r="N10" s="12">
        <f t="shared" si="2"/>
        <v>3</v>
      </c>
      <c r="O10" s="13">
        <f t="shared" si="3"/>
        <v>1</v>
      </c>
      <c r="P10" s="5" t="s">
        <v>13</v>
      </c>
      <c r="Q10" s="14">
        <f t="shared" ref="Q10:Q28" si="4">H10+N10</f>
        <v>8</v>
      </c>
      <c r="R10" s="4">
        <f t="shared" ref="R10:R28" si="5">Q10/7</f>
        <v>1.1428571428571428</v>
      </c>
      <c r="S10" s="5" t="s">
        <v>13</v>
      </c>
    </row>
    <row r="11" spans="1:20" ht="16.5" thickBot="1" x14ac:dyDescent="0.3">
      <c r="B11" s="1">
        <v>3</v>
      </c>
      <c r="C11" s="62" t="s">
        <v>57</v>
      </c>
      <c r="D11" s="10">
        <v>2</v>
      </c>
      <c r="E11" s="10">
        <v>1</v>
      </c>
      <c r="F11" s="10">
        <v>1</v>
      </c>
      <c r="G11" s="10">
        <v>1</v>
      </c>
      <c r="H11" s="12">
        <f t="shared" si="0"/>
        <v>5</v>
      </c>
      <c r="I11" s="13">
        <f t="shared" si="1"/>
        <v>1.25</v>
      </c>
      <c r="J11" s="5" t="s">
        <v>13</v>
      </c>
      <c r="K11" s="10">
        <v>1</v>
      </c>
      <c r="L11" s="10">
        <v>2</v>
      </c>
      <c r="M11" s="10">
        <v>1</v>
      </c>
      <c r="N11" s="12">
        <f t="shared" si="2"/>
        <v>4</v>
      </c>
      <c r="O11" s="13">
        <f t="shared" si="3"/>
        <v>1.3333333333333333</v>
      </c>
      <c r="P11" s="5" t="s">
        <v>13</v>
      </c>
      <c r="Q11" s="14">
        <f t="shared" si="4"/>
        <v>9</v>
      </c>
      <c r="R11" s="4">
        <f t="shared" si="5"/>
        <v>1.2857142857142858</v>
      </c>
      <c r="S11" s="5" t="s">
        <v>13</v>
      </c>
    </row>
    <row r="12" spans="1:20" ht="16.5" thickBot="1" x14ac:dyDescent="0.3">
      <c r="B12" s="1">
        <v>4</v>
      </c>
      <c r="C12" s="62" t="s">
        <v>58</v>
      </c>
      <c r="D12" s="10">
        <v>2</v>
      </c>
      <c r="E12" s="10">
        <v>1</v>
      </c>
      <c r="F12" s="10">
        <v>2</v>
      </c>
      <c r="G12" s="10">
        <v>2</v>
      </c>
      <c r="H12" s="12">
        <f t="shared" si="0"/>
        <v>7</v>
      </c>
      <c r="I12" s="13">
        <f t="shared" si="1"/>
        <v>1.75</v>
      </c>
      <c r="J12" s="5" t="s">
        <v>14</v>
      </c>
      <c r="K12" s="10">
        <v>2</v>
      </c>
      <c r="L12" s="10">
        <v>2</v>
      </c>
      <c r="M12" s="10">
        <v>2</v>
      </c>
      <c r="N12" s="12">
        <f t="shared" si="2"/>
        <v>6</v>
      </c>
      <c r="O12" s="13">
        <f t="shared" si="3"/>
        <v>2</v>
      </c>
      <c r="P12" s="5" t="s">
        <v>14</v>
      </c>
      <c r="Q12" s="14">
        <f t="shared" si="4"/>
        <v>13</v>
      </c>
      <c r="R12" s="4">
        <f t="shared" si="5"/>
        <v>1.8571428571428572</v>
      </c>
      <c r="S12" s="5" t="s">
        <v>14</v>
      </c>
    </row>
    <row r="13" spans="1:20" ht="16.5" thickBot="1" x14ac:dyDescent="0.3">
      <c r="B13" s="1">
        <v>5</v>
      </c>
      <c r="C13" s="62" t="s">
        <v>59</v>
      </c>
      <c r="D13" s="10">
        <v>1</v>
      </c>
      <c r="E13" s="10">
        <v>1</v>
      </c>
      <c r="F13" s="10">
        <v>1</v>
      </c>
      <c r="G13" s="10">
        <v>1</v>
      </c>
      <c r="H13" s="12">
        <f t="shared" si="0"/>
        <v>4</v>
      </c>
      <c r="I13" s="13">
        <f t="shared" si="1"/>
        <v>1</v>
      </c>
      <c r="J13" s="5" t="s">
        <v>76</v>
      </c>
      <c r="K13" s="10">
        <v>1</v>
      </c>
      <c r="L13" s="10">
        <v>1</v>
      </c>
      <c r="M13" s="10">
        <v>2</v>
      </c>
      <c r="N13" s="12">
        <f t="shared" si="2"/>
        <v>4</v>
      </c>
      <c r="O13" s="13">
        <f t="shared" si="3"/>
        <v>1.3333333333333333</v>
      </c>
      <c r="P13" s="5" t="s">
        <v>76</v>
      </c>
      <c r="Q13" s="14">
        <f t="shared" si="4"/>
        <v>8</v>
      </c>
      <c r="R13" s="4">
        <f t="shared" si="5"/>
        <v>1.1428571428571428</v>
      </c>
      <c r="S13" s="5" t="s">
        <v>13</v>
      </c>
    </row>
    <row r="14" spans="1:20" ht="16.5" thickBot="1" x14ac:dyDescent="0.3">
      <c r="B14" s="1">
        <v>6</v>
      </c>
      <c r="C14" s="62" t="s">
        <v>60</v>
      </c>
      <c r="D14" s="10">
        <v>2</v>
      </c>
      <c r="E14" s="10">
        <v>2</v>
      </c>
      <c r="F14" s="10">
        <v>2</v>
      </c>
      <c r="G14" s="10">
        <v>2</v>
      </c>
      <c r="H14" s="12">
        <v>2</v>
      </c>
      <c r="I14" s="13">
        <f t="shared" si="1"/>
        <v>2</v>
      </c>
      <c r="J14" s="5" t="s">
        <v>14</v>
      </c>
      <c r="K14" s="10">
        <v>2</v>
      </c>
      <c r="L14" s="10">
        <v>2</v>
      </c>
      <c r="M14" s="10">
        <v>2</v>
      </c>
      <c r="N14" s="12">
        <f t="shared" si="2"/>
        <v>6</v>
      </c>
      <c r="O14" s="13">
        <f t="shared" si="3"/>
        <v>2</v>
      </c>
      <c r="P14" s="5" t="s">
        <v>14</v>
      </c>
      <c r="Q14" s="14">
        <f t="shared" si="4"/>
        <v>8</v>
      </c>
      <c r="R14" s="4">
        <f t="shared" si="5"/>
        <v>1.1428571428571428</v>
      </c>
      <c r="S14" s="5" t="s">
        <v>75</v>
      </c>
    </row>
    <row r="15" spans="1:20" ht="16.5" thickBot="1" x14ac:dyDescent="0.3">
      <c r="B15" s="1">
        <v>7</v>
      </c>
      <c r="C15" s="62" t="s">
        <v>61</v>
      </c>
      <c r="D15" s="10">
        <v>1</v>
      </c>
      <c r="E15" s="10">
        <v>2</v>
      </c>
      <c r="F15" s="10">
        <v>2</v>
      </c>
      <c r="G15" s="10">
        <v>1</v>
      </c>
      <c r="H15" s="12">
        <f t="shared" si="0"/>
        <v>6</v>
      </c>
      <c r="I15" s="13">
        <f t="shared" si="1"/>
        <v>1.5</v>
      </c>
      <c r="J15" s="5" t="s">
        <v>13</v>
      </c>
      <c r="K15" s="10">
        <v>1</v>
      </c>
      <c r="L15" s="10">
        <v>1</v>
      </c>
      <c r="M15" s="10">
        <v>2</v>
      </c>
      <c r="N15" s="12">
        <f t="shared" si="2"/>
        <v>4</v>
      </c>
      <c r="O15" s="13">
        <f t="shared" si="3"/>
        <v>1.3333333333333333</v>
      </c>
      <c r="P15" s="5" t="s">
        <v>13</v>
      </c>
      <c r="Q15" s="14">
        <f t="shared" si="4"/>
        <v>10</v>
      </c>
      <c r="R15" s="4">
        <f t="shared" si="5"/>
        <v>1.4285714285714286</v>
      </c>
      <c r="S15" s="5" t="s">
        <v>13</v>
      </c>
    </row>
    <row r="16" spans="1:20" ht="16.5" thickBot="1" x14ac:dyDescent="0.3">
      <c r="B16" s="1">
        <v>8</v>
      </c>
      <c r="C16" s="62" t="s">
        <v>62</v>
      </c>
      <c r="D16" s="10">
        <v>1</v>
      </c>
      <c r="E16" s="10">
        <v>2</v>
      </c>
      <c r="F16" s="10">
        <v>2</v>
      </c>
      <c r="G16" s="10">
        <v>2</v>
      </c>
      <c r="H16" s="12">
        <f t="shared" si="0"/>
        <v>7</v>
      </c>
      <c r="I16" s="13">
        <f t="shared" si="1"/>
        <v>1.75</v>
      </c>
      <c r="J16" s="5" t="s">
        <v>14</v>
      </c>
      <c r="K16" s="10">
        <v>2</v>
      </c>
      <c r="L16" s="10">
        <v>2</v>
      </c>
      <c r="M16" s="10">
        <v>2</v>
      </c>
      <c r="N16" s="12">
        <f t="shared" si="2"/>
        <v>6</v>
      </c>
      <c r="O16" s="13">
        <f t="shared" si="3"/>
        <v>2</v>
      </c>
      <c r="P16" s="5" t="s">
        <v>14</v>
      </c>
      <c r="Q16" s="14">
        <f t="shared" si="4"/>
        <v>13</v>
      </c>
      <c r="R16" s="4">
        <f t="shared" si="5"/>
        <v>1.8571428571428572</v>
      </c>
      <c r="S16" s="5" t="s">
        <v>14</v>
      </c>
    </row>
    <row r="17" spans="2:19" ht="16.5" thickBot="1" x14ac:dyDescent="0.3">
      <c r="B17" s="1">
        <v>9</v>
      </c>
      <c r="C17" s="62" t="s">
        <v>63</v>
      </c>
      <c r="D17" s="10">
        <v>1</v>
      </c>
      <c r="E17" s="10">
        <v>1</v>
      </c>
      <c r="F17" s="10">
        <v>1</v>
      </c>
      <c r="G17" s="10">
        <v>1</v>
      </c>
      <c r="H17" s="12">
        <f t="shared" si="0"/>
        <v>4</v>
      </c>
      <c r="I17" s="13">
        <f t="shared" si="1"/>
        <v>1</v>
      </c>
      <c r="J17" s="5" t="s">
        <v>13</v>
      </c>
      <c r="K17" s="10">
        <v>1</v>
      </c>
      <c r="L17" s="10">
        <v>1</v>
      </c>
      <c r="M17" s="10">
        <v>1</v>
      </c>
      <c r="N17" s="12">
        <f t="shared" si="2"/>
        <v>3</v>
      </c>
      <c r="O17" s="13">
        <f t="shared" si="3"/>
        <v>1</v>
      </c>
      <c r="P17" s="5" t="s">
        <v>13</v>
      </c>
      <c r="Q17" s="14">
        <f t="shared" si="4"/>
        <v>7</v>
      </c>
      <c r="R17" s="4">
        <f t="shared" si="5"/>
        <v>1</v>
      </c>
      <c r="S17" s="5" t="s">
        <v>13</v>
      </c>
    </row>
    <row r="18" spans="2:19" ht="16.5" thickBot="1" x14ac:dyDescent="0.3">
      <c r="B18" s="1">
        <v>10</v>
      </c>
      <c r="C18" s="62" t="s">
        <v>64</v>
      </c>
      <c r="D18" s="10">
        <v>1</v>
      </c>
      <c r="E18" s="10">
        <v>2</v>
      </c>
      <c r="F18" s="10">
        <v>1</v>
      </c>
      <c r="G18" s="10">
        <v>2</v>
      </c>
      <c r="H18" s="12">
        <f t="shared" si="0"/>
        <v>6</v>
      </c>
      <c r="I18" s="13">
        <f t="shared" si="1"/>
        <v>1.5</v>
      </c>
      <c r="J18" s="5" t="s">
        <v>13</v>
      </c>
      <c r="K18" s="10">
        <v>1</v>
      </c>
      <c r="L18" s="10">
        <v>2</v>
      </c>
      <c r="M18" s="10">
        <v>1</v>
      </c>
      <c r="N18" s="12">
        <f t="shared" si="2"/>
        <v>4</v>
      </c>
      <c r="O18" s="13">
        <f t="shared" si="3"/>
        <v>1.3333333333333333</v>
      </c>
      <c r="P18" s="5" t="s">
        <v>13</v>
      </c>
      <c r="Q18" s="14">
        <f t="shared" si="4"/>
        <v>10</v>
      </c>
      <c r="R18" s="4">
        <f t="shared" si="5"/>
        <v>1.4285714285714286</v>
      </c>
      <c r="S18" s="5" t="s">
        <v>13</v>
      </c>
    </row>
    <row r="19" spans="2:19" ht="16.5" thickBot="1" x14ac:dyDescent="0.3">
      <c r="B19" s="1">
        <v>11</v>
      </c>
      <c r="C19" s="62" t="s">
        <v>65</v>
      </c>
      <c r="D19" s="10">
        <v>1</v>
      </c>
      <c r="E19" s="10">
        <v>2</v>
      </c>
      <c r="F19" s="10">
        <v>2</v>
      </c>
      <c r="G19" s="10">
        <v>1</v>
      </c>
      <c r="H19" s="12">
        <f t="shared" ref="H19:H21" si="6">SUM(D19:G19)</f>
        <v>6</v>
      </c>
      <c r="I19" s="13">
        <f t="shared" ref="I19:I21" si="7">AVERAGE(D19:G19)</f>
        <v>1.5</v>
      </c>
      <c r="J19" s="5" t="s">
        <v>13</v>
      </c>
      <c r="K19" s="10">
        <v>1</v>
      </c>
      <c r="L19" s="10">
        <v>1</v>
      </c>
      <c r="M19" s="10">
        <v>2</v>
      </c>
      <c r="N19" s="12">
        <f t="shared" ref="N19:N21" si="8">SUM(K19:M19)</f>
        <v>4</v>
      </c>
      <c r="O19" s="13">
        <f t="shared" ref="O19:O21" si="9">AVERAGE(K19:M19)</f>
        <v>1.3333333333333333</v>
      </c>
      <c r="P19" s="5" t="s">
        <v>13</v>
      </c>
      <c r="Q19" s="14">
        <f t="shared" ref="Q19:Q21" si="10">H19+N19</f>
        <v>10</v>
      </c>
      <c r="R19" s="4">
        <f t="shared" ref="R19:R21" si="11">Q19/7</f>
        <v>1.4285714285714286</v>
      </c>
      <c r="S19" s="5" t="s">
        <v>13</v>
      </c>
    </row>
    <row r="20" spans="2:19" ht="16.5" thickBot="1" x14ac:dyDescent="0.3">
      <c r="B20" s="1">
        <v>12</v>
      </c>
      <c r="C20" s="62" t="s">
        <v>66</v>
      </c>
      <c r="D20" s="10">
        <v>1</v>
      </c>
      <c r="E20" s="10">
        <v>2</v>
      </c>
      <c r="F20" s="10">
        <v>2</v>
      </c>
      <c r="G20" s="10">
        <v>1</v>
      </c>
      <c r="H20" s="12">
        <f t="shared" si="6"/>
        <v>6</v>
      </c>
      <c r="I20" s="13">
        <f t="shared" si="7"/>
        <v>1.5</v>
      </c>
      <c r="J20" s="5" t="s">
        <v>13</v>
      </c>
      <c r="K20" s="10">
        <v>1</v>
      </c>
      <c r="L20" s="10">
        <v>1</v>
      </c>
      <c r="M20" s="10">
        <v>2</v>
      </c>
      <c r="N20" s="12">
        <f t="shared" si="8"/>
        <v>4</v>
      </c>
      <c r="O20" s="13">
        <f t="shared" si="9"/>
        <v>1.3333333333333333</v>
      </c>
      <c r="P20" s="5" t="s">
        <v>13</v>
      </c>
      <c r="Q20" s="14">
        <f t="shared" si="10"/>
        <v>10</v>
      </c>
      <c r="R20" s="4">
        <f t="shared" si="11"/>
        <v>1.4285714285714286</v>
      </c>
      <c r="S20" s="5" t="s">
        <v>13</v>
      </c>
    </row>
    <row r="21" spans="2:19" ht="16.5" thickBot="1" x14ac:dyDescent="0.3">
      <c r="B21" s="1">
        <v>13</v>
      </c>
      <c r="C21" s="62" t="s">
        <v>67</v>
      </c>
      <c r="D21" s="10">
        <v>1</v>
      </c>
      <c r="E21" s="10">
        <v>2</v>
      </c>
      <c r="F21" s="10">
        <v>2</v>
      </c>
      <c r="G21" s="10">
        <v>1</v>
      </c>
      <c r="H21" s="12">
        <f t="shared" si="6"/>
        <v>6</v>
      </c>
      <c r="I21" s="13">
        <f t="shared" si="7"/>
        <v>1.5</v>
      </c>
      <c r="J21" s="5" t="s">
        <v>13</v>
      </c>
      <c r="K21" s="10">
        <v>1</v>
      </c>
      <c r="L21" s="10">
        <v>1</v>
      </c>
      <c r="M21" s="10">
        <v>2</v>
      </c>
      <c r="N21" s="12">
        <f t="shared" si="8"/>
        <v>4</v>
      </c>
      <c r="O21" s="13">
        <f t="shared" si="9"/>
        <v>1.3333333333333333</v>
      </c>
      <c r="P21" s="5" t="s">
        <v>13</v>
      </c>
      <c r="Q21" s="14">
        <f t="shared" si="10"/>
        <v>10</v>
      </c>
      <c r="R21" s="4">
        <f t="shared" si="11"/>
        <v>1.4285714285714286</v>
      </c>
      <c r="S21" s="5" t="s">
        <v>13</v>
      </c>
    </row>
    <row r="22" spans="2:19" ht="16.5" thickBot="1" x14ac:dyDescent="0.3">
      <c r="B22" s="1">
        <v>14</v>
      </c>
      <c r="C22" s="62" t="s">
        <v>68</v>
      </c>
      <c r="D22" s="10">
        <v>1</v>
      </c>
      <c r="E22" s="10">
        <v>2</v>
      </c>
      <c r="F22" s="10">
        <v>2</v>
      </c>
      <c r="G22" s="10">
        <v>1</v>
      </c>
      <c r="H22" s="12">
        <f t="shared" ref="H22:H23" si="12">SUM(D22:G22)</f>
        <v>6</v>
      </c>
      <c r="I22" s="13">
        <f t="shared" ref="I22:I23" si="13">AVERAGE(D22:G22)</f>
        <v>1.5</v>
      </c>
      <c r="J22" s="5" t="s">
        <v>13</v>
      </c>
      <c r="K22" s="10">
        <v>1</v>
      </c>
      <c r="L22" s="10">
        <v>1</v>
      </c>
      <c r="M22" s="10">
        <v>2</v>
      </c>
      <c r="N22" s="12">
        <f t="shared" ref="N22:N23" si="14">SUM(K22:M22)</f>
        <v>4</v>
      </c>
      <c r="O22" s="13">
        <f t="shared" ref="O22:O23" si="15">AVERAGE(K22:M22)</f>
        <v>1.3333333333333333</v>
      </c>
      <c r="P22" s="5" t="s">
        <v>13</v>
      </c>
      <c r="Q22" s="14">
        <f t="shared" ref="Q22:Q23" si="16">H22+N22</f>
        <v>10</v>
      </c>
      <c r="R22" s="4">
        <f t="shared" ref="R22:R23" si="17">Q22/7</f>
        <v>1.4285714285714286</v>
      </c>
      <c r="S22" s="5" t="s">
        <v>13</v>
      </c>
    </row>
    <row r="23" spans="2:19" ht="16.5" thickBot="1" x14ac:dyDescent="0.3">
      <c r="B23" s="1">
        <v>15</v>
      </c>
      <c r="C23" s="62" t="s">
        <v>69</v>
      </c>
      <c r="D23" s="10">
        <v>1</v>
      </c>
      <c r="E23" s="10">
        <v>2</v>
      </c>
      <c r="F23" s="10">
        <v>2</v>
      </c>
      <c r="G23" s="10">
        <v>1</v>
      </c>
      <c r="H23" s="12">
        <f t="shared" si="12"/>
        <v>6</v>
      </c>
      <c r="I23" s="13">
        <f t="shared" si="13"/>
        <v>1.5</v>
      </c>
      <c r="J23" s="5" t="s">
        <v>13</v>
      </c>
      <c r="K23" s="10">
        <v>1</v>
      </c>
      <c r="L23" s="10">
        <v>1</v>
      </c>
      <c r="M23" s="10">
        <v>2</v>
      </c>
      <c r="N23" s="12">
        <f t="shared" si="14"/>
        <v>4</v>
      </c>
      <c r="O23" s="13">
        <f t="shared" si="15"/>
        <v>1.3333333333333333</v>
      </c>
      <c r="P23" s="5" t="s">
        <v>13</v>
      </c>
      <c r="Q23" s="14">
        <f t="shared" si="16"/>
        <v>10</v>
      </c>
      <c r="R23" s="4">
        <f t="shared" si="17"/>
        <v>1.4285714285714286</v>
      </c>
      <c r="S23" s="5" t="s">
        <v>13</v>
      </c>
    </row>
    <row r="24" spans="2:19" ht="32.25" thickBot="1" x14ac:dyDescent="0.3">
      <c r="B24" s="1">
        <v>16</v>
      </c>
      <c r="C24" s="62" t="s">
        <v>70</v>
      </c>
      <c r="D24" s="10">
        <v>2</v>
      </c>
      <c r="E24" s="10">
        <v>2</v>
      </c>
      <c r="F24" s="10">
        <v>2</v>
      </c>
      <c r="G24" s="10">
        <v>2</v>
      </c>
      <c r="H24" s="12">
        <f t="shared" si="0"/>
        <v>8</v>
      </c>
      <c r="I24" s="13">
        <f t="shared" si="1"/>
        <v>2</v>
      </c>
      <c r="J24" s="5" t="s">
        <v>14</v>
      </c>
      <c r="K24" s="10">
        <v>1</v>
      </c>
      <c r="L24" s="10">
        <v>2</v>
      </c>
      <c r="M24" s="10">
        <v>1</v>
      </c>
      <c r="N24" s="12">
        <f t="shared" si="2"/>
        <v>4</v>
      </c>
      <c r="O24" s="13">
        <f t="shared" si="3"/>
        <v>1.3333333333333333</v>
      </c>
      <c r="P24" s="5" t="s">
        <v>13</v>
      </c>
      <c r="Q24" s="14">
        <f t="shared" si="4"/>
        <v>12</v>
      </c>
      <c r="R24" s="4">
        <f t="shared" si="5"/>
        <v>1.7142857142857142</v>
      </c>
      <c r="S24" s="5" t="s">
        <v>14</v>
      </c>
    </row>
    <row r="25" spans="2:19" ht="16.5" thickBot="1" x14ac:dyDescent="0.3">
      <c r="B25" s="1">
        <v>17</v>
      </c>
      <c r="C25" s="62" t="s">
        <v>71</v>
      </c>
      <c r="D25" s="10">
        <v>2</v>
      </c>
      <c r="E25" s="10">
        <v>1</v>
      </c>
      <c r="F25" s="10">
        <v>2</v>
      </c>
      <c r="G25" s="10">
        <v>2</v>
      </c>
      <c r="H25" s="12">
        <f t="shared" si="0"/>
        <v>7</v>
      </c>
      <c r="I25" s="13">
        <f t="shared" si="1"/>
        <v>1.75</v>
      </c>
      <c r="J25" s="5" t="s">
        <v>14</v>
      </c>
      <c r="K25" s="10">
        <v>2</v>
      </c>
      <c r="L25" s="10">
        <v>1</v>
      </c>
      <c r="M25" s="10">
        <v>2</v>
      </c>
      <c r="N25" s="12">
        <f t="shared" si="2"/>
        <v>5</v>
      </c>
      <c r="O25" s="13">
        <f t="shared" si="3"/>
        <v>1.6666666666666667</v>
      </c>
      <c r="P25" s="5" t="s">
        <v>14</v>
      </c>
      <c r="Q25" s="14">
        <f t="shared" si="4"/>
        <v>12</v>
      </c>
      <c r="R25" s="4">
        <f t="shared" si="5"/>
        <v>1.7142857142857142</v>
      </c>
      <c r="S25" s="5" t="s">
        <v>14</v>
      </c>
    </row>
    <row r="26" spans="2:19" ht="16.5" thickBot="1" x14ac:dyDescent="0.3">
      <c r="B26" s="1">
        <v>18</v>
      </c>
      <c r="C26" s="62" t="s">
        <v>72</v>
      </c>
      <c r="D26" s="10">
        <v>1</v>
      </c>
      <c r="E26" s="10">
        <v>2</v>
      </c>
      <c r="F26" s="10">
        <v>1</v>
      </c>
      <c r="G26" s="10">
        <v>1</v>
      </c>
      <c r="H26" s="12">
        <f t="shared" si="0"/>
        <v>5</v>
      </c>
      <c r="I26" s="13">
        <f t="shared" si="1"/>
        <v>1.25</v>
      </c>
      <c r="J26" s="5" t="s">
        <v>13</v>
      </c>
      <c r="K26" s="10">
        <v>1</v>
      </c>
      <c r="L26" s="10">
        <v>2</v>
      </c>
      <c r="M26" s="10">
        <v>1</v>
      </c>
      <c r="N26" s="12">
        <f t="shared" si="2"/>
        <v>4</v>
      </c>
      <c r="O26" s="13">
        <f t="shared" si="3"/>
        <v>1.3333333333333333</v>
      </c>
      <c r="P26" s="5" t="s">
        <v>13</v>
      </c>
      <c r="Q26" s="14">
        <f t="shared" si="4"/>
        <v>9</v>
      </c>
      <c r="R26" s="4">
        <f t="shared" si="5"/>
        <v>1.2857142857142858</v>
      </c>
      <c r="S26" s="5" t="s">
        <v>13</v>
      </c>
    </row>
    <row r="27" spans="2:19" ht="16.5" thickBot="1" x14ac:dyDescent="0.3">
      <c r="B27" s="1">
        <v>19</v>
      </c>
      <c r="C27" s="62" t="s">
        <v>73</v>
      </c>
      <c r="D27" s="10">
        <v>2</v>
      </c>
      <c r="E27" s="10">
        <v>1</v>
      </c>
      <c r="F27" s="10">
        <v>2</v>
      </c>
      <c r="G27" s="10">
        <v>2</v>
      </c>
      <c r="H27" s="12">
        <f t="shared" si="0"/>
        <v>7</v>
      </c>
      <c r="I27" s="13">
        <f t="shared" si="1"/>
        <v>1.75</v>
      </c>
      <c r="J27" s="5" t="s">
        <v>14</v>
      </c>
      <c r="K27" s="10">
        <v>1</v>
      </c>
      <c r="L27" s="10">
        <v>2</v>
      </c>
      <c r="M27" s="10">
        <v>2</v>
      </c>
      <c r="N27" s="12">
        <f t="shared" si="2"/>
        <v>5</v>
      </c>
      <c r="O27" s="13">
        <f t="shared" si="3"/>
        <v>1.6666666666666667</v>
      </c>
      <c r="P27" s="5" t="s">
        <v>14</v>
      </c>
      <c r="Q27" s="14">
        <f t="shared" si="4"/>
        <v>12</v>
      </c>
      <c r="R27" s="4">
        <f t="shared" si="5"/>
        <v>1.7142857142857142</v>
      </c>
      <c r="S27" s="5" t="s">
        <v>14</v>
      </c>
    </row>
    <row r="28" spans="2:19" ht="16.5" thickBot="1" x14ac:dyDescent="0.3">
      <c r="B28" s="1">
        <v>20</v>
      </c>
      <c r="C28" s="62" t="s">
        <v>74</v>
      </c>
      <c r="D28" s="10">
        <v>2</v>
      </c>
      <c r="E28" s="10">
        <v>2</v>
      </c>
      <c r="F28" s="10">
        <v>2</v>
      </c>
      <c r="G28" s="10">
        <v>2</v>
      </c>
      <c r="H28" s="12">
        <f t="shared" si="0"/>
        <v>8</v>
      </c>
      <c r="I28" s="13">
        <f t="shared" si="1"/>
        <v>2</v>
      </c>
      <c r="J28" s="5" t="s">
        <v>14</v>
      </c>
      <c r="K28" s="10">
        <v>2</v>
      </c>
      <c r="L28" s="10">
        <v>2</v>
      </c>
      <c r="M28" s="10">
        <v>2</v>
      </c>
      <c r="N28" s="12">
        <f t="shared" si="2"/>
        <v>6</v>
      </c>
      <c r="O28" s="13">
        <f t="shared" si="3"/>
        <v>2</v>
      </c>
      <c r="P28" s="5" t="s">
        <v>14</v>
      </c>
      <c r="Q28" s="14">
        <f t="shared" si="4"/>
        <v>14</v>
      </c>
      <c r="R28" s="4">
        <f t="shared" si="5"/>
        <v>2</v>
      </c>
      <c r="S28" s="5" t="s">
        <v>14</v>
      </c>
    </row>
    <row r="29" spans="2:19" x14ac:dyDescent="0.25">
      <c r="B29" s="37"/>
      <c r="C29" s="37"/>
      <c r="D29" s="40"/>
      <c r="E29" s="41"/>
      <c r="F29" s="41"/>
      <c r="G29" s="41"/>
      <c r="H29" s="42"/>
      <c r="I29" s="1" t="s">
        <v>11</v>
      </c>
      <c r="J29" s="10" t="s">
        <v>53</v>
      </c>
      <c r="K29" s="40"/>
      <c r="L29" s="41"/>
      <c r="M29" s="41"/>
      <c r="N29" s="42"/>
      <c r="O29" s="1" t="s">
        <v>11</v>
      </c>
      <c r="P29" s="10" t="s">
        <v>53</v>
      </c>
      <c r="Q29" s="2"/>
      <c r="R29" s="2"/>
      <c r="S29" s="2"/>
    </row>
    <row r="30" spans="2:19" x14ac:dyDescent="0.25">
      <c r="B30" s="38"/>
      <c r="C30" s="38"/>
      <c r="D30" s="40" t="s">
        <v>16</v>
      </c>
      <c r="E30" s="41"/>
      <c r="F30" s="41"/>
      <c r="G30" s="41"/>
      <c r="H30" s="42"/>
      <c r="I30" s="9">
        <v>20</v>
      </c>
      <c r="J30" s="9">
        <v>100</v>
      </c>
      <c r="K30" s="40" t="s">
        <v>16</v>
      </c>
      <c r="L30" s="41"/>
      <c r="M30" s="41"/>
      <c r="N30" s="42"/>
      <c r="O30" s="9">
        <v>20</v>
      </c>
      <c r="P30" s="9">
        <v>100</v>
      </c>
      <c r="Q30" s="2"/>
      <c r="R30" s="2"/>
      <c r="S30" s="2"/>
    </row>
    <row r="31" spans="2:19" x14ac:dyDescent="0.25">
      <c r="B31" s="38"/>
      <c r="C31" s="38"/>
      <c r="D31" s="40" t="s">
        <v>20</v>
      </c>
      <c r="E31" s="41"/>
      <c r="F31" s="41"/>
      <c r="G31" s="41"/>
      <c r="H31" s="42"/>
      <c r="I31" s="6">
        <f>COUNTIF(J9:J28,"І ур")</f>
        <v>12</v>
      </c>
      <c r="J31" s="3">
        <v>54</v>
      </c>
      <c r="K31" s="40" t="s">
        <v>20</v>
      </c>
      <c r="L31" s="41"/>
      <c r="M31" s="41"/>
      <c r="N31" s="42"/>
      <c r="O31" s="6">
        <f>COUNTIF(P9:P28,"І ур")</f>
        <v>12</v>
      </c>
      <c r="P31" s="3">
        <v>63</v>
      </c>
      <c r="Q31" s="2"/>
      <c r="R31" s="2"/>
      <c r="S31" s="2"/>
    </row>
    <row r="32" spans="2:19" x14ac:dyDescent="0.25">
      <c r="B32" s="38"/>
      <c r="C32" s="38"/>
      <c r="D32" s="40" t="s">
        <v>21</v>
      </c>
      <c r="E32" s="41"/>
      <c r="F32" s="41"/>
      <c r="G32" s="41"/>
      <c r="H32" s="42"/>
      <c r="I32" s="6">
        <f>COUNTIF(J9:J28,"ІІ ур")</f>
        <v>7</v>
      </c>
      <c r="J32" s="3">
        <v>36</v>
      </c>
      <c r="K32" s="40" t="s">
        <v>21</v>
      </c>
      <c r="L32" s="41"/>
      <c r="M32" s="41"/>
      <c r="N32" s="42"/>
      <c r="O32" s="6">
        <f>COUNTIF(P9:P28,"ІІ ур")</f>
        <v>7</v>
      </c>
      <c r="P32" s="3">
        <v>28</v>
      </c>
      <c r="Q32" s="2"/>
      <c r="R32" s="2"/>
      <c r="S32" s="2"/>
    </row>
    <row r="33" spans="2:19" x14ac:dyDescent="0.25">
      <c r="B33" s="38"/>
      <c r="C33" s="38"/>
      <c r="D33" s="40" t="s">
        <v>22</v>
      </c>
      <c r="E33" s="41"/>
      <c r="F33" s="41"/>
      <c r="G33" s="41"/>
      <c r="H33" s="42"/>
      <c r="I33" s="6">
        <f>COUNTIF(J9:J28,"ІІІ ур")</f>
        <v>0</v>
      </c>
      <c r="J33" s="3">
        <v>9</v>
      </c>
      <c r="K33" s="40" t="s">
        <v>22</v>
      </c>
      <c r="L33" s="41"/>
      <c r="M33" s="41"/>
      <c r="N33" s="42"/>
      <c r="O33" s="6">
        <f>COUNTIF(P9:P28,"ІІІ ур")</f>
        <v>0</v>
      </c>
      <c r="P33" s="3">
        <v>9</v>
      </c>
      <c r="Q33" s="2"/>
      <c r="R33" s="2"/>
      <c r="S33" s="2"/>
    </row>
    <row r="34" spans="2:19" x14ac:dyDescent="0.25">
      <c r="B34" s="38"/>
      <c r="C34" s="38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  <c r="R34" s="1" t="s">
        <v>11</v>
      </c>
      <c r="S34" s="10" t="s">
        <v>53</v>
      </c>
    </row>
    <row r="35" spans="2:19" x14ac:dyDescent="0.25">
      <c r="B35" s="38"/>
      <c r="C35" s="38"/>
      <c r="D35" s="43" t="s">
        <v>17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/>
      <c r="R35" s="9">
        <v>15</v>
      </c>
      <c r="S35" s="9">
        <v>100</v>
      </c>
    </row>
    <row r="36" spans="2:19" x14ac:dyDescent="0.25">
      <c r="B36" s="38"/>
      <c r="C36" s="38"/>
      <c r="D36" s="20" t="s">
        <v>54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6">
        <f>COUNTIF(S9:S28,"І ур")</f>
        <v>12</v>
      </c>
      <c r="S36" s="3">
        <v>40</v>
      </c>
    </row>
    <row r="37" spans="2:19" x14ac:dyDescent="0.25">
      <c r="B37" s="38"/>
      <c r="C37" s="38"/>
      <c r="D37" s="20" t="s">
        <v>18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6">
        <f>COUNTIF(S9:S28,"ІІ ур")</f>
        <v>7</v>
      </c>
      <c r="S37" s="3">
        <v>50</v>
      </c>
    </row>
    <row r="38" spans="2:19" x14ac:dyDescent="0.25">
      <c r="B38" s="39"/>
      <c r="C38" s="39"/>
      <c r="D38" s="20" t="s">
        <v>19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6">
        <f>COUNTIF(S9:S28,"ІІІ ур")</f>
        <v>0</v>
      </c>
      <c r="S38" s="3">
        <v>9</v>
      </c>
    </row>
  </sheetData>
  <mergeCells count="34">
    <mergeCell ref="D35:Q35"/>
    <mergeCell ref="D36:Q36"/>
    <mergeCell ref="B7:B8"/>
    <mergeCell ref="C7:C8"/>
    <mergeCell ref="D38:Q38"/>
    <mergeCell ref="B29:B38"/>
    <mergeCell ref="C29:C38"/>
    <mergeCell ref="D29:H29"/>
    <mergeCell ref="K29:N29"/>
    <mergeCell ref="D30:H30"/>
    <mergeCell ref="K30:N30"/>
    <mergeCell ref="D31:H31"/>
    <mergeCell ref="K31:N31"/>
    <mergeCell ref="D32:H32"/>
    <mergeCell ref="K32:N32"/>
    <mergeCell ref="D33:H33"/>
    <mergeCell ref="K33:N33"/>
    <mergeCell ref="D34:Q34"/>
    <mergeCell ref="J7:J8"/>
    <mergeCell ref="S7:S8"/>
    <mergeCell ref="D37:Q37"/>
    <mergeCell ref="A2:T2"/>
    <mergeCell ref="A3:T3"/>
    <mergeCell ref="A4:T4"/>
    <mergeCell ref="B6:S6"/>
    <mergeCell ref="D7:G7"/>
    <mergeCell ref="H7:H8"/>
    <mergeCell ref="I7:I8"/>
    <mergeCell ref="K7:M7"/>
    <mergeCell ref="N7:N8"/>
    <mergeCell ref="O7:O8"/>
    <mergeCell ref="P7:P8"/>
    <mergeCell ref="Q7:Q8"/>
    <mergeCell ref="R7:R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B9BB-00A9-4D78-8B5B-510B0C387145}">
  <dimension ref="A2:T38"/>
  <sheetViews>
    <sheetView workbookViewId="0">
      <selection activeCell="T42" sqref="T42"/>
    </sheetView>
  </sheetViews>
  <sheetFormatPr defaultRowHeight="15" x14ac:dyDescent="0.25"/>
  <cols>
    <col min="1" max="1" width="5" customWidth="1"/>
    <col min="2" max="2" width="6.7109375" customWidth="1"/>
    <col min="3" max="3" width="37.140625" customWidth="1"/>
    <col min="4" max="4" width="6.140625" customWidth="1"/>
    <col min="5" max="5" width="11.42578125" customWidth="1"/>
    <col min="6" max="6" width="10.140625" customWidth="1"/>
    <col min="7" max="7" width="13.42578125" customWidth="1"/>
    <col min="8" max="8" width="5.5703125" customWidth="1"/>
    <col min="9" max="9" width="10.7109375" customWidth="1"/>
    <col min="10" max="10" width="13.7109375" customWidth="1"/>
    <col min="11" max="11" width="12.28515625" customWidth="1"/>
    <col min="12" max="12" width="9.5703125" customWidth="1"/>
    <col min="13" max="13" width="7.85546875" customWidth="1"/>
    <col min="14" max="14" width="8.5703125" customWidth="1"/>
    <col min="15" max="17" width="9.28515625" customWidth="1"/>
    <col min="18" max="18" width="9.42578125" customWidth="1"/>
    <col min="19" max="19" width="13" customWidth="1"/>
    <col min="20" max="20" width="6.28515625" customWidth="1"/>
    <col min="21" max="21" width="9.28515625" customWidth="1"/>
    <col min="22" max="22" width="13.42578125" customWidth="1"/>
    <col min="23" max="23" width="14.28515625" customWidth="1"/>
    <col min="24" max="24" width="12.42578125" customWidth="1"/>
    <col min="25" max="25" width="8.7109375" customWidth="1"/>
    <col min="26" max="26" width="6" customWidth="1"/>
    <col min="27" max="27" width="7.42578125" customWidth="1"/>
    <col min="28" max="28" width="4.28515625" customWidth="1"/>
    <col min="29" max="29" width="5.42578125" customWidth="1"/>
    <col min="30" max="30" width="9.42578125" customWidth="1"/>
  </cols>
  <sheetData>
    <row r="2" spans="1:2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x14ac:dyDescent="0.25">
      <c r="A3" s="21" t="s">
        <v>77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5">
      <c r="A4" s="21" t="s">
        <v>78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6" spans="1:20" x14ac:dyDescent="0.25">
      <c r="B6" s="22" t="s">
        <v>1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</row>
    <row r="7" spans="1:20" x14ac:dyDescent="0.25">
      <c r="B7" s="35" t="s">
        <v>2</v>
      </c>
      <c r="C7" s="35" t="s">
        <v>3</v>
      </c>
      <c r="D7" s="24" t="s">
        <v>24</v>
      </c>
      <c r="E7" s="25"/>
      <c r="F7" s="25"/>
      <c r="G7" s="25"/>
      <c r="H7" s="26" t="s">
        <v>9</v>
      </c>
      <c r="I7" s="28" t="s">
        <v>10</v>
      </c>
      <c r="J7" s="16" t="s">
        <v>45</v>
      </c>
      <c r="K7" s="30" t="s">
        <v>5</v>
      </c>
      <c r="L7" s="30"/>
      <c r="M7" s="30"/>
      <c r="N7" s="26" t="s">
        <v>9</v>
      </c>
      <c r="O7" s="28" t="s">
        <v>10</v>
      </c>
      <c r="P7" s="16" t="s">
        <v>45</v>
      </c>
      <c r="Q7" s="31" t="s">
        <v>6</v>
      </c>
      <c r="R7" s="33" t="s">
        <v>7</v>
      </c>
      <c r="S7" s="18" t="s">
        <v>8</v>
      </c>
    </row>
    <row r="8" spans="1:20" ht="215.45" customHeight="1" thickBot="1" x14ac:dyDescent="0.3">
      <c r="B8" s="36"/>
      <c r="C8" s="36"/>
      <c r="D8" s="7" t="s">
        <v>46</v>
      </c>
      <c r="E8" s="7" t="s">
        <v>47</v>
      </c>
      <c r="F8" s="7" t="s">
        <v>48</v>
      </c>
      <c r="G8" s="7" t="s">
        <v>49</v>
      </c>
      <c r="H8" s="27"/>
      <c r="I8" s="29"/>
      <c r="J8" s="17"/>
      <c r="K8" s="7" t="s">
        <v>50</v>
      </c>
      <c r="L8" s="7" t="s">
        <v>51</v>
      </c>
      <c r="M8" s="7" t="s">
        <v>52</v>
      </c>
      <c r="N8" s="27"/>
      <c r="O8" s="29"/>
      <c r="P8" s="17"/>
      <c r="Q8" s="32"/>
      <c r="R8" s="34"/>
      <c r="S8" s="19"/>
    </row>
    <row r="9" spans="1:20" ht="16.5" thickBot="1" x14ac:dyDescent="0.3">
      <c r="B9" s="1">
        <v>1</v>
      </c>
      <c r="C9" s="61" t="s">
        <v>55</v>
      </c>
      <c r="D9" s="10">
        <v>2</v>
      </c>
      <c r="E9" s="10">
        <v>2</v>
      </c>
      <c r="F9" s="10">
        <v>2</v>
      </c>
      <c r="G9" s="10">
        <v>2</v>
      </c>
      <c r="H9" s="12">
        <f t="shared" ref="H9:H28" si="0">SUM(D9:G9)</f>
        <v>8</v>
      </c>
      <c r="I9" s="13">
        <f t="shared" ref="I9:I28" si="1">AVERAGE(D9:G9)</f>
        <v>2</v>
      </c>
      <c r="J9" s="5" t="s">
        <v>14</v>
      </c>
      <c r="K9" s="10">
        <v>2</v>
      </c>
      <c r="L9" s="10">
        <v>2</v>
      </c>
      <c r="M9" s="10">
        <v>2</v>
      </c>
      <c r="N9" s="12">
        <f t="shared" ref="N9:N28" si="2">SUM(K9:M9)</f>
        <v>6</v>
      </c>
      <c r="O9" s="13">
        <f t="shared" ref="O9:O28" si="3">AVERAGE(K9:M9)</f>
        <v>2</v>
      </c>
      <c r="P9" s="5" t="s">
        <v>14</v>
      </c>
      <c r="Q9" s="14">
        <f>H9+N9</f>
        <v>14</v>
      </c>
      <c r="R9" s="4">
        <f>Q9/7</f>
        <v>2</v>
      </c>
      <c r="S9" s="5" t="s">
        <v>14</v>
      </c>
    </row>
    <row r="10" spans="1:20" ht="16.5" thickBot="1" x14ac:dyDescent="0.3">
      <c r="B10" s="1">
        <v>2</v>
      </c>
      <c r="C10" s="62" t="s">
        <v>56</v>
      </c>
      <c r="D10" s="10">
        <v>2</v>
      </c>
      <c r="E10" s="10">
        <v>2</v>
      </c>
      <c r="F10" s="10">
        <v>2</v>
      </c>
      <c r="G10" s="10">
        <v>2</v>
      </c>
      <c r="H10" s="12">
        <f t="shared" si="0"/>
        <v>8</v>
      </c>
      <c r="I10" s="13">
        <f t="shared" si="1"/>
        <v>2</v>
      </c>
      <c r="J10" s="5" t="s">
        <v>14</v>
      </c>
      <c r="K10" s="10">
        <v>2</v>
      </c>
      <c r="L10" s="10">
        <v>2</v>
      </c>
      <c r="M10" s="10">
        <v>2</v>
      </c>
      <c r="N10" s="12">
        <f t="shared" si="2"/>
        <v>6</v>
      </c>
      <c r="O10" s="13">
        <f t="shared" si="3"/>
        <v>2</v>
      </c>
      <c r="P10" s="5" t="s">
        <v>14</v>
      </c>
      <c r="Q10" s="14">
        <f t="shared" ref="Q10:Q28" si="4">H10+N10</f>
        <v>14</v>
      </c>
      <c r="R10" s="4">
        <f t="shared" ref="R10:R28" si="5">Q10/7</f>
        <v>2</v>
      </c>
      <c r="S10" s="5" t="s">
        <v>14</v>
      </c>
    </row>
    <row r="11" spans="1:20" ht="16.5" thickBot="1" x14ac:dyDescent="0.3">
      <c r="B11" s="1">
        <v>3</v>
      </c>
      <c r="C11" s="62" t="s">
        <v>57</v>
      </c>
      <c r="D11" s="10">
        <v>2</v>
      </c>
      <c r="E11" s="10">
        <v>1</v>
      </c>
      <c r="F11" s="10">
        <v>1</v>
      </c>
      <c r="G11" s="10">
        <v>1</v>
      </c>
      <c r="H11" s="12">
        <f t="shared" si="0"/>
        <v>5</v>
      </c>
      <c r="I11" s="13">
        <f t="shared" si="1"/>
        <v>1.25</v>
      </c>
      <c r="J11" s="5" t="s">
        <v>13</v>
      </c>
      <c r="K11" s="10">
        <v>1</v>
      </c>
      <c r="L11" s="10">
        <v>2</v>
      </c>
      <c r="M11" s="10">
        <v>1</v>
      </c>
      <c r="N11" s="12">
        <f t="shared" si="2"/>
        <v>4</v>
      </c>
      <c r="O11" s="13">
        <f t="shared" si="3"/>
        <v>1.3333333333333333</v>
      </c>
      <c r="P11" s="5" t="s">
        <v>13</v>
      </c>
      <c r="Q11" s="14">
        <f t="shared" si="4"/>
        <v>9</v>
      </c>
      <c r="R11" s="4">
        <f t="shared" si="5"/>
        <v>1.2857142857142858</v>
      </c>
      <c r="S11" s="5" t="s">
        <v>13</v>
      </c>
    </row>
    <row r="12" spans="1:20" ht="16.5" thickBot="1" x14ac:dyDescent="0.3">
      <c r="B12" s="1">
        <v>4</v>
      </c>
      <c r="C12" s="62" t="s">
        <v>58</v>
      </c>
      <c r="D12" s="10">
        <v>2</v>
      </c>
      <c r="E12" s="10">
        <v>1</v>
      </c>
      <c r="F12" s="10">
        <v>2</v>
      </c>
      <c r="G12" s="10">
        <v>2</v>
      </c>
      <c r="H12" s="12">
        <f t="shared" si="0"/>
        <v>7</v>
      </c>
      <c r="I12" s="13">
        <f t="shared" si="1"/>
        <v>1.75</v>
      </c>
      <c r="J12" s="5" t="s">
        <v>14</v>
      </c>
      <c r="K12" s="10">
        <v>2</v>
      </c>
      <c r="L12" s="10">
        <v>2</v>
      </c>
      <c r="M12" s="10">
        <v>2</v>
      </c>
      <c r="N12" s="12">
        <f t="shared" si="2"/>
        <v>6</v>
      </c>
      <c r="O12" s="13">
        <f t="shared" si="3"/>
        <v>2</v>
      </c>
      <c r="P12" s="5" t="s">
        <v>14</v>
      </c>
      <c r="Q12" s="14">
        <f t="shared" si="4"/>
        <v>13</v>
      </c>
      <c r="R12" s="4">
        <f t="shared" si="5"/>
        <v>1.8571428571428572</v>
      </c>
      <c r="S12" s="5" t="s">
        <v>14</v>
      </c>
    </row>
    <row r="13" spans="1:20" ht="16.5" thickBot="1" x14ac:dyDescent="0.3">
      <c r="B13" s="1">
        <v>5</v>
      </c>
      <c r="C13" s="62" t="s">
        <v>59</v>
      </c>
      <c r="D13" s="10">
        <v>3</v>
      </c>
      <c r="E13" s="10">
        <v>3</v>
      </c>
      <c r="F13" s="10">
        <v>3</v>
      </c>
      <c r="G13" s="10">
        <v>3</v>
      </c>
      <c r="H13" s="12">
        <f t="shared" ref="H13" si="6">SUM(D13:G13)</f>
        <v>12</v>
      </c>
      <c r="I13" s="13">
        <f t="shared" ref="I13" si="7">AVERAGE(D13:G13)</f>
        <v>3</v>
      </c>
      <c r="J13" s="5" t="s">
        <v>79</v>
      </c>
      <c r="K13" s="10">
        <v>3</v>
      </c>
      <c r="L13" s="10">
        <v>3</v>
      </c>
      <c r="M13" s="10">
        <v>3</v>
      </c>
      <c r="N13" s="12">
        <f t="shared" ref="N13" si="8">SUM(K13:M13)</f>
        <v>9</v>
      </c>
      <c r="O13" s="13">
        <v>3</v>
      </c>
      <c r="P13" s="5" t="s">
        <v>79</v>
      </c>
      <c r="Q13" s="14">
        <f>H13+N13</f>
        <v>21</v>
      </c>
      <c r="R13" s="4">
        <f>Q13/7</f>
        <v>3</v>
      </c>
      <c r="S13" s="5" t="s">
        <v>79</v>
      </c>
    </row>
    <row r="14" spans="1:20" ht="16.5" thickBot="1" x14ac:dyDescent="0.3">
      <c r="B14" s="1">
        <v>6</v>
      </c>
      <c r="C14" s="62" t="s">
        <v>60</v>
      </c>
      <c r="D14" s="10">
        <v>2</v>
      </c>
      <c r="E14" s="10">
        <v>2</v>
      </c>
      <c r="F14" s="10">
        <v>2</v>
      </c>
      <c r="G14" s="10">
        <v>2</v>
      </c>
      <c r="H14" s="12">
        <v>2</v>
      </c>
      <c r="I14" s="13">
        <f t="shared" si="1"/>
        <v>2</v>
      </c>
      <c r="J14" s="5" t="s">
        <v>14</v>
      </c>
      <c r="K14" s="10">
        <v>2</v>
      </c>
      <c r="L14" s="10">
        <v>2</v>
      </c>
      <c r="M14" s="10">
        <v>2</v>
      </c>
      <c r="N14" s="12">
        <f t="shared" si="2"/>
        <v>6</v>
      </c>
      <c r="O14" s="13">
        <f t="shared" si="3"/>
        <v>2</v>
      </c>
      <c r="P14" s="5" t="s">
        <v>14</v>
      </c>
      <c r="Q14" s="14">
        <f t="shared" si="4"/>
        <v>8</v>
      </c>
      <c r="R14" s="4">
        <f t="shared" si="5"/>
        <v>1.1428571428571428</v>
      </c>
      <c r="S14" s="5" t="s">
        <v>75</v>
      </c>
    </row>
    <row r="15" spans="1:20" ht="16.5" thickBot="1" x14ac:dyDescent="0.3">
      <c r="B15" s="1">
        <v>7</v>
      </c>
      <c r="C15" s="62" t="s">
        <v>61</v>
      </c>
      <c r="D15" s="10">
        <v>3</v>
      </c>
      <c r="E15" s="10">
        <v>3</v>
      </c>
      <c r="F15" s="10">
        <v>3</v>
      </c>
      <c r="G15" s="10">
        <v>3</v>
      </c>
      <c r="H15" s="12">
        <f t="shared" ref="H15" si="9">SUM(D15:G15)</f>
        <v>12</v>
      </c>
      <c r="I15" s="13">
        <f t="shared" ref="I15" si="10">AVERAGE(D15:G15)</f>
        <v>3</v>
      </c>
      <c r="J15" s="5" t="s">
        <v>79</v>
      </c>
      <c r="K15" s="10">
        <v>3</v>
      </c>
      <c r="L15" s="10">
        <v>3</v>
      </c>
      <c r="M15" s="10">
        <v>3</v>
      </c>
      <c r="N15" s="12">
        <f t="shared" ref="N15" si="11">SUM(K15:M15)</f>
        <v>9</v>
      </c>
      <c r="O15" s="13">
        <f t="shared" ref="O15" si="12">AVERAGE(K15:M15)</f>
        <v>3</v>
      </c>
      <c r="P15" s="5" t="s">
        <v>79</v>
      </c>
      <c r="Q15" s="14">
        <f t="shared" ref="Q15" si="13">H15+N15</f>
        <v>21</v>
      </c>
      <c r="R15" s="4">
        <f t="shared" ref="R15" si="14">Q15/7</f>
        <v>3</v>
      </c>
      <c r="S15" s="5" t="s">
        <v>79</v>
      </c>
    </row>
    <row r="16" spans="1:20" ht="16.5" thickBot="1" x14ac:dyDescent="0.3">
      <c r="B16" s="1">
        <v>8</v>
      </c>
      <c r="C16" s="62" t="s">
        <v>62</v>
      </c>
      <c r="D16" s="10">
        <v>1</v>
      </c>
      <c r="E16" s="10">
        <v>2</v>
      </c>
      <c r="F16" s="10">
        <v>2</v>
      </c>
      <c r="G16" s="10">
        <v>2</v>
      </c>
      <c r="H16" s="12">
        <f t="shared" si="0"/>
        <v>7</v>
      </c>
      <c r="I16" s="13">
        <f t="shared" si="1"/>
        <v>1.75</v>
      </c>
      <c r="J16" s="5" t="s">
        <v>14</v>
      </c>
      <c r="K16" s="10">
        <v>2</v>
      </c>
      <c r="L16" s="10">
        <v>2</v>
      </c>
      <c r="M16" s="10">
        <v>2</v>
      </c>
      <c r="N16" s="12">
        <f t="shared" si="2"/>
        <v>6</v>
      </c>
      <c r="O16" s="13">
        <f t="shared" si="3"/>
        <v>2</v>
      </c>
      <c r="P16" s="5" t="s">
        <v>14</v>
      </c>
      <c r="Q16" s="14">
        <f t="shared" si="4"/>
        <v>13</v>
      </c>
      <c r="R16" s="4">
        <f t="shared" si="5"/>
        <v>1.8571428571428572</v>
      </c>
      <c r="S16" s="5" t="s">
        <v>14</v>
      </c>
    </row>
    <row r="17" spans="2:19" ht="16.5" thickBot="1" x14ac:dyDescent="0.3">
      <c r="B17" s="1">
        <v>9</v>
      </c>
      <c r="C17" s="62" t="s">
        <v>63</v>
      </c>
      <c r="D17" s="10">
        <v>2</v>
      </c>
      <c r="E17" s="10">
        <v>1</v>
      </c>
      <c r="F17" s="10">
        <v>2</v>
      </c>
      <c r="G17" s="10">
        <v>2</v>
      </c>
      <c r="H17" s="12">
        <f t="shared" ref="H17:H20" si="15">SUM(D17:G17)</f>
        <v>7</v>
      </c>
      <c r="I17" s="13">
        <f t="shared" ref="I17:I20" si="16">AVERAGE(D17:G17)</f>
        <v>1.75</v>
      </c>
      <c r="J17" s="5" t="s">
        <v>14</v>
      </c>
      <c r="K17" s="10">
        <v>1</v>
      </c>
      <c r="L17" s="10">
        <v>2</v>
      </c>
      <c r="M17" s="10">
        <v>1</v>
      </c>
      <c r="N17" s="12">
        <f t="shared" ref="N17:N20" si="17">SUM(K17:M17)</f>
        <v>4</v>
      </c>
      <c r="O17" s="13">
        <f t="shared" ref="O17:O20" si="18">AVERAGE(K17:M17)</f>
        <v>1.3333333333333333</v>
      </c>
      <c r="P17" s="5" t="s">
        <v>13</v>
      </c>
      <c r="Q17" s="14">
        <f t="shared" ref="Q17:Q20" si="19">H17+N17</f>
        <v>11</v>
      </c>
      <c r="R17" s="4">
        <f t="shared" ref="R17:R20" si="20">Q17/7</f>
        <v>1.5714285714285714</v>
      </c>
      <c r="S17" s="5" t="s">
        <v>14</v>
      </c>
    </row>
    <row r="18" spans="2:19" ht="16.5" thickBot="1" x14ac:dyDescent="0.3">
      <c r="B18" s="1">
        <v>10</v>
      </c>
      <c r="C18" s="62" t="s">
        <v>64</v>
      </c>
      <c r="D18" s="10">
        <v>2</v>
      </c>
      <c r="E18" s="10">
        <v>2</v>
      </c>
      <c r="F18" s="10">
        <v>2</v>
      </c>
      <c r="G18" s="10">
        <v>2</v>
      </c>
      <c r="H18" s="12">
        <f t="shared" si="15"/>
        <v>8</v>
      </c>
      <c r="I18" s="13">
        <f t="shared" si="16"/>
        <v>2</v>
      </c>
      <c r="J18" s="5" t="s">
        <v>14</v>
      </c>
      <c r="K18" s="10">
        <v>2</v>
      </c>
      <c r="L18" s="10">
        <v>2</v>
      </c>
      <c r="M18" s="10">
        <v>1</v>
      </c>
      <c r="N18" s="12">
        <f t="shared" si="17"/>
        <v>5</v>
      </c>
      <c r="O18" s="13">
        <f t="shared" si="18"/>
        <v>1.6666666666666667</v>
      </c>
      <c r="P18" s="5" t="s">
        <v>14</v>
      </c>
      <c r="Q18" s="14">
        <f t="shared" si="19"/>
        <v>13</v>
      </c>
      <c r="R18" s="4">
        <f t="shared" si="20"/>
        <v>1.8571428571428572</v>
      </c>
      <c r="S18" s="5" t="s">
        <v>14</v>
      </c>
    </row>
    <row r="19" spans="2:19" ht="16.5" thickBot="1" x14ac:dyDescent="0.3">
      <c r="B19" s="1">
        <v>11</v>
      </c>
      <c r="C19" s="62" t="s">
        <v>65</v>
      </c>
      <c r="D19" s="10">
        <v>2</v>
      </c>
      <c r="E19" s="10">
        <v>2</v>
      </c>
      <c r="F19" s="10">
        <v>2</v>
      </c>
      <c r="G19" s="10">
        <v>2</v>
      </c>
      <c r="H19" s="12">
        <f t="shared" si="15"/>
        <v>8</v>
      </c>
      <c r="I19" s="13">
        <f t="shared" si="16"/>
        <v>2</v>
      </c>
      <c r="J19" s="5" t="s">
        <v>14</v>
      </c>
      <c r="K19" s="10">
        <v>1</v>
      </c>
      <c r="L19" s="10">
        <v>2</v>
      </c>
      <c r="M19" s="10">
        <v>1</v>
      </c>
      <c r="N19" s="12">
        <f t="shared" si="17"/>
        <v>4</v>
      </c>
      <c r="O19" s="13">
        <f t="shared" si="18"/>
        <v>1.3333333333333333</v>
      </c>
      <c r="P19" s="5" t="s">
        <v>14</v>
      </c>
      <c r="Q19" s="14">
        <f t="shared" si="19"/>
        <v>12</v>
      </c>
      <c r="R19" s="4">
        <f t="shared" si="20"/>
        <v>1.7142857142857142</v>
      </c>
      <c r="S19" s="5" t="s">
        <v>14</v>
      </c>
    </row>
    <row r="20" spans="2:19" ht="16.5" thickBot="1" x14ac:dyDescent="0.3">
      <c r="B20" s="1">
        <v>12</v>
      </c>
      <c r="C20" s="62" t="s">
        <v>66</v>
      </c>
      <c r="D20" s="10">
        <v>2</v>
      </c>
      <c r="E20" s="10">
        <v>1</v>
      </c>
      <c r="F20" s="10">
        <v>2</v>
      </c>
      <c r="G20" s="10">
        <v>2</v>
      </c>
      <c r="H20" s="12">
        <f t="shared" si="15"/>
        <v>7</v>
      </c>
      <c r="I20" s="13">
        <f t="shared" si="16"/>
        <v>1.75</v>
      </c>
      <c r="J20" s="5" t="s">
        <v>14</v>
      </c>
      <c r="K20" s="10">
        <v>1</v>
      </c>
      <c r="L20" s="10">
        <v>2</v>
      </c>
      <c r="M20" s="10">
        <v>1</v>
      </c>
      <c r="N20" s="12">
        <f t="shared" si="17"/>
        <v>4</v>
      </c>
      <c r="O20" s="13">
        <f t="shared" si="18"/>
        <v>1.3333333333333333</v>
      </c>
      <c r="P20" s="5" t="s">
        <v>14</v>
      </c>
      <c r="Q20" s="14">
        <f t="shared" si="19"/>
        <v>11</v>
      </c>
      <c r="R20" s="4">
        <f t="shared" si="20"/>
        <v>1.5714285714285714</v>
      </c>
      <c r="S20" s="5" t="s">
        <v>14</v>
      </c>
    </row>
    <row r="21" spans="2:19" ht="16.5" thickBot="1" x14ac:dyDescent="0.3">
      <c r="B21" s="1">
        <v>13</v>
      </c>
      <c r="C21" s="62" t="s">
        <v>67</v>
      </c>
      <c r="D21" s="10">
        <v>1</v>
      </c>
      <c r="E21" s="10">
        <v>2</v>
      </c>
      <c r="F21" s="10">
        <v>2</v>
      </c>
      <c r="G21" s="10">
        <v>1</v>
      </c>
      <c r="H21" s="12">
        <f t="shared" si="0"/>
        <v>6</v>
      </c>
      <c r="I21" s="13">
        <f t="shared" si="1"/>
        <v>1.5</v>
      </c>
      <c r="J21" s="5" t="s">
        <v>13</v>
      </c>
      <c r="K21" s="10">
        <v>1</v>
      </c>
      <c r="L21" s="10">
        <v>1</v>
      </c>
      <c r="M21" s="10">
        <v>2</v>
      </c>
      <c r="N21" s="12">
        <f t="shared" si="2"/>
        <v>4</v>
      </c>
      <c r="O21" s="13">
        <f t="shared" si="3"/>
        <v>1.3333333333333333</v>
      </c>
      <c r="P21" s="5" t="s">
        <v>13</v>
      </c>
      <c r="Q21" s="14">
        <f t="shared" si="4"/>
        <v>10</v>
      </c>
      <c r="R21" s="4">
        <f t="shared" si="5"/>
        <v>1.4285714285714286</v>
      </c>
      <c r="S21" s="5" t="s">
        <v>13</v>
      </c>
    </row>
    <row r="22" spans="2:19" ht="16.5" thickBot="1" x14ac:dyDescent="0.3">
      <c r="B22" s="1">
        <v>14</v>
      </c>
      <c r="C22" s="62" t="s">
        <v>68</v>
      </c>
      <c r="D22" s="10">
        <v>3</v>
      </c>
      <c r="E22" s="10">
        <v>3</v>
      </c>
      <c r="F22" s="10">
        <v>3</v>
      </c>
      <c r="G22" s="10">
        <v>3</v>
      </c>
      <c r="H22" s="12">
        <f t="shared" si="0"/>
        <v>12</v>
      </c>
      <c r="I22" s="13">
        <f t="shared" si="1"/>
        <v>3</v>
      </c>
      <c r="J22" s="5" t="s">
        <v>79</v>
      </c>
      <c r="K22" s="10">
        <v>3</v>
      </c>
      <c r="L22" s="10">
        <v>3</v>
      </c>
      <c r="M22" s="10">
        <v>3</v>
      </c>
      <c r="N22" s="12">
        <f t="shared" si="2"/>
        <v>9</v>
      </c>
      <c r="O22" s="13">
        <f t="shared" si="3"/>
        <v>3</v>
      </c>
      <c r="P22" s="5" t="s">
        <v>79</v>
      </c>
      <c r="Q22" s="14">
        <f t="shared" si="4"/>
        <v>21</v>
      </c>
      <c r="R22" s="4">
        <f t="shared" si="5"/>
        <v>3</v>
      </c>
      <c r="S22" s="5" t="s">
        <v>79</v>
      </c>
    </row>
    <row r="23" spans="2:19" ht="16.5" thickBot="1" x14ac:dyDescent="0.3">
      <c r="B23" s="1">
        <v>15</v>
      </c>
      <c r="C23" s="62" t="s">
        <v>69</v>
      </c>
      <c r="D23" s="10">
        <v>1</v>
      </c>
      <c r="E23" s="10">
        <v>2</v>
      </c>
      <c r="F23" s="10">
        <v>2</v>
      </c>
      <c r="G23" s="10">
        <v>1</v>
      </c>
      <c r="H23" s="12">
        <f t="shared" si="0"/>
        <v>6</v>
      </c>
      <c r="I23" s="13">
        <f t="shared" si="1"/>
        <v>1.5</v>
      </c>
      <c r="J23" s="5" t="s">
        <v>13</v>
      </c>
      <c r="K23" s="10">
        <v>1</v>
      </c>
      <c r="L23" s="10">
        <v>1</v>
      </c>
      <c r="M23" s="10">
        <v>2</v>
      </c>
      <c r="N23" s="12">
        <f t="shared" si="2"/>
        <v>4</v>
      </c>
      <c r="O23" s="13">
        <f t="shared" si="3"/>
        <v>1.3333333333333333</v>
      </c>
      <c r="P23" s="5" t="s">
        <v>13</v>
      </c>
      <c r="Q23" s="14">
        <f t="shared" si="4"/>
        <v>10</v>
      </c>
      <c r="R23" s="4">
        <f t="shared" si="5"/>
        <v>1.4285714285714286</v>
      </c>
      <c r="S23" s="5" t="s">
        <v>13</v>
      </c>
    </row>
    <row r="24" spans="2:19" ht="32.25" thickBot="1" x14ac:dyDescent="0.3">
      <c r="B24" s="1">
        <v>16</v>
      </c>
      <c r="C24" s="62" t="s">
        <v>70</v>
      </c>
      <c r="D24" s="10">
        <v>2</v>
      </c>
      <c r="E24" s="10">
        <v>2</v>
      </c>
      <c r="F24" s="10">
        <v>2</v>
      </c>
      <c r="G24" s="10">
        <v>2</v>
      </c>
      <c r="H24" s="12">
        <f t="shared" si="0"/>
        <v>8</v>
      </c>
      <c r="I24" s="13">
        <f t="shared" si="1"/>
        <v>2</v>
      </c>
      <c r="J24" s="5" t="s">
        <v>14</v>
      </c>
      <c r="K24" s="10">
        <v>2</v>
      </c>
      <c r="L24" s="10">
        <v>2</v>
      </c>
      <c r="M24" s="10">
        <v>2</v>
      </c>
      <c r="N24" s="12">
        <f t="shared" si="2"/>
        <v>6</v>
      </c>
      <c r="O24" s="13">
        <f t="shared" si="3"/>
        <v>2</v>
      </c>
      <c r="P24" s="5" t="s">
        <v>14</v>
      </c>
      <c r="Q24" s="14">
        <f t="shared" si="4"/>
        <v>14</v>
      </c>
      <c r="R24" s="4">
        <f t="shared" si="5"/>
        <v>2</v>
      </c>
      <c r="S24" s="5" t="s">
        <v>14</v>
      </c>
    </row>
    <row r="25" spans="2:19" ht="16.5" thickBot="1" x14ac:dyDescent="0.3">
      <c r="B25" s="1">
        <v>17</v>
      </c>
      <c r="C25" s="62" t="s">
        <v>71</v>
      </c>
      <c r="D25" s="10">
        <v>2</v>
      </c>
      <c r="E25" s="10">
        <v>1</v>
      </c>
      <c r="F25" s="10">
        <v>2</v>
      </c>
      <c r="G25" s="10">
        <v>2</v>
      </c>
      <c r="H25" s="12">
        <f t="shared" si="0"/>
        <v>7</v>
      </c>
      <c r="I25" s="13">
        <f t="shared" si="1"/>
        <v>1.75</v>
      </c>
      <c r="J25" s="5" t="s">
        <v>14</v>
      </c>
      <c r="K25" s="10">
        <v>2</v>
      </c>
      <c r="L25" s="10">
        <v>1</v>
      </c>
      <c r="M25" s="10">
        <v>2</v>
      </c>
      <c r="N25" s="12">
        <f t="shared" si="2"/>
        <v>5</v>
      </c>
      <c r="O25" s="13">
        <f t="shared" si="3"/>
        <v>1.6666666666666667</v>
      </c>
      <c r="P25" s="5" t="s">
        <v>14</v>
      </c>
      <c r="Q25" s="14">
        <f t="shared" si="4"/>
        <v>12</v>
      </c>
      <c r="R25" s="4">
        <f t="shared" si="5"/>
        <v>1.7142857142857142</v>
      </c>
      <c r="S25" s="5" t="s">
        <v>14</v>
      </c>
    </row>
    <row r="26" spans="2:19" ht="16.5" thickBot="1" x14ac:dyDescent="0.3">
      <c r="B26" s="1">
        <v>18</v>
      </c>
      <c r="C26" s="62" t="s">
        <v>72</v>
      </c>
      <c r="D26" s="10">
        <v>1</v>
      </c>
      <c r="E26" s="10">
        <v>2</v>
      </c>
      <c r="F26" s="10">
        <v>1</v>
      </c>
      <c r="G26" s="10">
        <v>1</v>
      </c>
      <c r="H26" s="12">
        <f t="shared" si="0"/>
        <v>5</v>
      </c>
      <c r="I26" s="13">
        <f t="shared" si="1"/>
        <v>1.25</v>
      </c>
      <c r="J26" s="5" t="s">
        <v>13</v>
      </c>
      <c r="K26" s="10">
        <v>1</v>
      </c>
      <c r="L26" s="10">
        <v>2</v>
      </c>
      <c r="M26" s="10">
        <v>1</v>
      </c>
      <c r="N26" s="12">
        <f t="shared" si="2"/>
        <v>4</v>
      </c>
      <c r="O26" s="13">
        <f t="shared" si="3"/>
        <v>1.3333333333333333</v>
      </c>
      <c r="P26" s="5" t="s">
        <v>13</v>
      </c>
      <c r="Q26" s="14">
        <f t="shared" si="4"/>
        <v>9</v>
      </c>
      <c r="R26" s="4">
        <f t="shared" si="5"/>
        <v>1.2857142857142858</v>
      </c>
      <c r="S26" s="5" t="s">
        <v>13</v>
      </c>
    </row>
    <row r="27" spans="2:19" ht="16.5" thickBot="1" x14ac:dyDescent="0.3">
      <c r="B27" s="1">
        <v>19</v>
      </c>
      <c r="C27" s="62" t="s">
        <v>73</v>
      </c>
      <c r="D27" s="10">
        <v>2</v>
      </c>
      <c r="E27" s="10">
        <v>1</v>
      </c>
      <c r="F27" s="10">
        <v>2</v>
      </c>
      <c r="G27" s="10">
        <v>2</v>
      </c>
      <c r="H27" s="12">
        <f t="shared" si="0"/>
        <v>7</v>
      </c>
      <c r="I27" s="13">
        <f t="shared" si="1"/>
        <v>1.75</v>
      </c>
      <c r="J27" s="5" t="s">
        <v>14</v>
      </c>
      <c r="K27" s="10">
        <v>1</v>
      </c>
      <c r="L27" s="10">
        <v>2</v>
      </c>
      <c r="M27" s="10">
        <v>2</v>
      </c>
      <c r="N27" s="12">
        <f t="shared" si="2"/>
        <v>5</v>
      </c>
      <c r="O27" s="13">
        <f t="shared" si="3"/>
        <v>1.6666666666666667</v>
      </c>
      <c r="P27" s="5" t="s">
        <v>14</v>
      </c>
      <c r="Q27" s="14">
        <f t="shared" si="4"/>
        <v>12</v>
      </c>
      <c r="R27" s="4">
        <f t="shared" si="5"/>
        <v>1.7142857142857142</v>
      </c>
      <c r="S27" s="5" t="s">
        <v>14</v>
      </c>
    </row>
    <row r="28" spans="2:19" ht="16.5" thickBot="1" x14ac:dyDescent="0.3">
      <c r="B28" s="1">
        <v>20</v>
      </c>
      <c r="C28" s="62" t="s">
        <v>74</v>
      </c>
      <c r="D28" s="10">
        <v>2</v>
      </c>
      <c r="E28" s="10">
        <v>2</v>
      </c>
      <c r="F28" s="10">
        <v>2</v>
      </c>
      <c r="G28" s="10">
        <v>2</v>
      </c>
      <c r="H28" s="12">
        <f t="shared" si="0"/>
        <v>8</v>
      </c>
      <c r="I28" s="13">
        <f t="shared" si="1"/>
        <v>2</v>
      </c>
      <c r="J28" s="5" t="s">
        <v>14</v>
      </c>
      <c r="K28" s="10">
        <v>2</v>
      </c>
      <c r="L28" s="10">
        <v>2</v>
      </c>
      <c r="M28" s="10">
        <v>2</v>
      </c>
      <c r="N28" s="12">
        <f t="shared" si="2"/>
        <v>6</v>
      </c>
      <c r="O28" s="13">
        <f t="shared" si="3"/>
        <v>2</v>
      </c>
      <c r="P28" s="5" t="s">
        <v>14</v>
      </c>
      <c r="Q28" s="14">
        <f t="shared" si="4"/>
        <v>14</v>
      </c>
      <c r="R28" s="4">
        <f t="shared" si="5"/>
        <v>2</v>
      </c>
      <c r="S28" s="5" t="s">
        <v>14</v>
      </c>
    </row>
    <row r="29" spans="2:19" x14ac:dyDescent="0.25">
      <c r="B29" s="37"/>
      <c r="C29" s="37"/>
      <c r="D29" s="40"/>
      <c r="E29" s="41"/>
      <c r="F29" s="41"/>
      <c r="G29" s="41"/>
      <c r="H29" s="42"/>
      <c r="I29" s="1" t="s">
        <v>11</v>
      </c>
      <c r="J29" s="10" t="s">
        <v>53</v>
      </c>
      <c r="K29" s="40"/>
      <c r="L29" s="41"/>
      <c r="M29" s="41"/>
      <c r="N29" s="42"/>
      <c r="O29" s="1" t="s">
        <v>11</v>
      </c>
      <c r="P29" s="10" t="s">
        <v>53</v>
      </c>
      <c r="Q29" s="2"/>
      <c r="R29" s="2"/>
      <c r="S29" s="2"/>
    </row>
    <row r="30" spans="2:19" x14ac:dyDescent="0.25">
      <c r="B30" s="38"/>
      <c r="C30" s="38"/>
      <c r="D30" s="40" t="s">
        <v>16</v>
      </c>
      <c r="E30" s="41"/>
      <c r="F30" s="41"/>
      <c r="G30" s="41"/>
      <c r="H30" s="42"/>
      <c r="I30" s="9">
        <v>20</v>
      </c>
      <c r="J30" s="9">
        <v>100</v>
      </c>
      <c r="K30" s="40" t="s">
        <v>16</v>
      </c>
      <c r="L30" s="41"/>
      <c r="M30" s="41"/>
      <c r="N30" s="42"/>
      <c r="O30" s="9">
        <v>20</v>
      </c>
      <c r="P30" s="9">
        <v>100</v>
      </c>
      <c r="Q30" s="2"/>
      <c r="R30" s="2"/>
      <c r="S30" s="2"/>
    </row>
    <row r="31" spans="2:19" x14ac:dyDescent="0.25">
      <c r="B31" s="38"/>
      <c r="C31" s="38"/>
      <c r="D31" s="40" t="s">
        <v>20</v>
      </c>
      <c r="E31" s="41"/>
      <c r="F31" s="41"/>
      <c r="G31" s="41"/>
      <c r="H31" s="42"/>
      <c r="I31" s="6">
        <f>COUNTIF(J9:J28,"І ур")</f>
        <v>4</v>
      </c>
      <c r="J31" s="3">
        <v>54</v>
      </c>
      <c r="K31" s="40" t="s">
        <v>20</v>
      </c>
      <c r="L31" s="41"/>
      <c r="M31" s="41"/>
      <c r="N31" s="42"/>
      <c r="O31" s="6">
        <f>COUNTIF(P9:P28,"І ур")</f>
        <v>5</v>
      </c>
      <c r="P31" s="3">
        <v>63</v>
      </c>
      <c r="Q31" s="2"/>
      <c r="R31" s="2"/>
      <c r="S31" s="2"/>
    </row>
    <row r="32" spans="2:19" x14ac:dyDescent="0.25">
      <c r="B32" s="38"/>
      <c r="C32" s="38"/>
      <c r="D32" s="40" t="s">
        <v>21</v>
      </c>
      <c r="E32" s="41"/>
      <c r="F32" s="41"/>
      <c r="G32" s="41"/>
      <c r="H32" s="42"/>
      <c r="I32" s="6">
        <f>COUNTIF(J9:J28,"ІІ ур")</f>
        <v>13</v>
      </c>
      <c r="J32" s="3">
        <v>36</v>
      </c>
      <c r="K32" s="40" t="s">
        <v>21</v>
      </c>
      <c r="L32" s="41"/>
      <c r="M32" s="41"/>
      <c r="N32" s="42"/>
      <c r="O32" s="6">
        <f>COUNTIF(P9:P28,"ІІ ур")</f>
        <v>12</v>
      </c>
      <c r="P32" s="3">
        <v>28</v>
      </c>
      <c r="Q32" s="2"/>
      <c r="R32" s="2"/>
      <c r="S32" s="2"/>
    </row>
    <row r="33" spans="2:19" x14ac:dyDescent="0.25">
      <c r="B33" s="38"/>
      <c r="C33" s="38"/>
      <c r="D33" s="40" t="s">
        <v>22</v>
      </c>
      <c r="E33" s="41"/>
      <c r="F33" s="41"/>
      <c r="G33" s="41"/>
      <c r="H33" s="42"/>
      <c r="I33" s="6">
        <v>3</v>
      </c>
      <c r="J33" s="3">
        <v>9</v>
      </c>
      <c r="K33" s="40" t="s">
        <v>22</v>
      </c>
      <c r="L33" s="41"/>
      <c r="M33" s="41"/>
      <c r="N33" s="42"/>
      <c r="O33" s="6">
        <v>3</v>
      </c>
      <c r="P33" s="3">
        <v>9</v>
      </c>
      <c r="Q33" s="2"/>
      <c r="R33" s="2"/>
      <c r="S33" s="2"/>
    </row>
    <row r="34" spans="2:19" x14ac:dyDescent="0.25">
      <c r="B34" s="38"/>
      <c r="C34" s="38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  <c r="R34" s="1" t="s">
        <v>11</v>
      </c>
      <c r="S34" s="10" t="s">
        <v>53</v>
      </c>
    </row>
    <row r="35" spans="2:19" x14ac:dyDescent="0.25">
      <c r="B35" s="38"/>
      <c r="C35" s="38"/>
      <c r="D35" s="43" t="s">
        <v>17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/>
      <c r="R35" s="9">
        <v>20</v>
      </c>
      <c r="S35" s="9">
        <v>100</v>
      </c>
    </row>
    <row r="36" spans="2:19" x14ac:dyDescent="0.25">
      <c r="B36" s="38"/>
      <c r="C36" s="38"/>
      <c r="D36" s="20" t="s">
        <v>54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6">
        <f>COUNTIF(S9:S28,"І ур")</f>
        <v>4</v>
      </c>
      <c r="S36" s="3">
        <v>40</v>
      </c>
    </row>
    <row r="37" spans="2:19" x14ac:dyDescent="0.25">
      <c r="B37" s="38"/>
      <c r="C37" s="38"/>
      <c r="D37" s="20" t="s">
        <v>18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6">
        <v>13</v>
      </c>
      <c r="S37" s="3">
        <v>50</v>
      </c>
    </row>
    <row r="38" spans="2:19" x14ac:dyDescent="0.25">
      <c r="B38" s="39"/>
      <c r="C38" s="39"/>
      <c r="D38" s="20" t="s">
        <v>19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6">
        <v>3</v>
      </c>
      <c r="S38" s="3">
        <v>9</v>
      </c>
    </row>
  </sheetData>
  <mergeCells count="34">
    <mergeCell ref="D37:Q37"/>
    <mergeCell ref="D38:Q38"/>
    <mergeCell ref="K32:N32"/>
    <mergeCell ref="D33:H33"/>
    <mergeCell ref="K33:N33"/>
    <mergeCell ref="D34:Q34"/>
    <mergeCell ref="D35:Q35"/>
    <mergeCell ref="D36:Q36"/>
    <mergeCell ref="S7:S8"/>
    <mergeCell ref="B29:B38"/>
    <mergeCell ref="C29:C38"/>
    <mergeCell ref="D29:H29"/>
    <mergeCell ref="K29:N29"/>
    <mergeCell ref="D30:H30"/>
    <mergeCell ref="K30:N30"/>
    <mergeCell ref="D31:H31"/>
    <mergeCell ref="K31:N31"/>
    <mergeCell ref="D32:H32"/>
    <mergeCell ref="K7:M7"/>
    <mergeCell ref="N7:N8"/>
    <mergeCell ref="O7:O8"/>
    <mergeCell ref="P7:P8"/>
    <mergeCell ref="Q7:Q8"/>
    <mergeCell ref="R7:R8"/>
    <mergeCell ref="A2:T2"/>
    <mergeCell ref="A3:T3"/>
    <mergeCell ref="A4:T4"/>
    <mergeCell ref="B6:S6"/>
    <mergeCell ref="B7:B8"/>
    <mergeCell ref="C7:C8"/>
    <mergeCell ref="D7:G7"/>
    <mergeCell ref="H7:H8"/>
    <mergeCell ref="I7:I8"/>
    <mergeCell ref="J7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7"/>
  <sheetViews>
    <sheetView tabSelected="1" zoomScale="66" zoomScaleNormal="66" workbookViewId="0">
      <selection activeCell="A2" sqref="A2:AH2"/>
    </sheetView>
  </sheetViews>
  <sheetFormatPr defaultRowHeight="15" x14ac:dyDescent="0.25"/>
  <cols>
    <col min="1" max="1" width="4.85546875" customWidth="1"/>
    <col min="2" max="2" width="5.7109375" customWidth="1"/>
    <col min="3" max="3" width="38" customWidth="1"/>
    <col min="8" max="8" width="4.7109375" customWidth="1"/>
    <col min="9" max="9" width="15.28515625" customWidth="1"/>
    <col min="14" max="14" width="7.7109375" customWidth="1"/>
    <col min="15" max="15" width="7.28515625" customWidth="1"/>
    <col min="16" max="16" width="7.85546875" customWidth="1"/>
    <col min="17" max="17" width="6.5703125" customWidth="1"/>
  </cols>
  <sheetData>
    <row r="1" spans="1:34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 x14ac:dyDescent="0.25">
      <c r="A2" s="21" t="s">
        <v>43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x14ac:dyDescent="0.25">
      <c r="A3" s="21" t="s">
        <v>85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5" spans="1:34" x14ac:dyDescent="0.25">
      <c r="B5" s="22" t="s">
        <v>1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2"/>
      <c r="AF5" s="22"/>
      <c r="AG5" s="22"/>
    </row>
    <row r="6" spans="1:34" x14ac:dyDescent="0.25">
      <c r="B6" s="47" t="s">
        <v>2</v>
      </c>
      <c r="C6" s="35"/>
      <c r="D6" s="48" t="s">
        <v>24</v>
      </c>
      <c r="E6" s="49"/>
      <c r="F6" s="49"/>
      <c r="G6" s="49"/>
      <c r="H6" s="49"/>
      <c r="I6" s="50"/>
      <c r="J6" s="46" t="s">
        <v>9</v>
      </c>
      <c r="K6" s="51" t="s">
        <v>10</v>
      </c>
      <c r="L6" s="52" t="s">
        <v>12</v>
      </c>
      <c r="M6" s="53" t="s">
        <v>4</v>
      </c>
      <c r="N6" s="53"/>
      <c r="O6" s="53"/>
      <c r="P6" s="53"/>
      <c r="Q6" s="53"/>
      <c r="R6" s="53"/>
      <c r="S6" s="46" t="s">
        <v>9</v>
      </c>
      <c r="T6" s="51" t="s">
        <v>10</v>
      </c>
      <c r="U6" s="52" t="s">
        <v>12</v>
      </c>
      <c r="V6" s="53" t="s">
        <v>5</v>
      </c>
      <c r="W6" s="53"/>
      <c r="X6" s="53"/>
      <c r="Y6" s="53"/>
      <c r="Z6" s="53"/>
      <c r="AA6" s="53"/>
      <c r="AB6" s="46" t="s">
        <v>9</v>
      </c>
      <c r="AC6" s="51" t="s">
        <v>10</v>
      </c>
      <c r="AD6" s="52" t="s">
        <v>12</v>
      </c>
      <c r="AE6" s="54" t="s">
        <v>6</v>
      </c>
      <c r="AF6" s="56" t="s">
        <v>7</v>
      </c>
      <c r="AG6" s="57" t="s">
        <v>8</v>
      </c>
    </row>
    <row r="7" spans="1:34" ht="237.6" customHeight="1" thickBot="1" x14ac:dyDescent="0.3">
      <c r="B7" s="47"/>
      <c r="C7" s="36"/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46"/>
      <c r="K7" s="51"/>
      <c r="L7" s="52"/>
      <c r="M7" s="11" t="s">
        <v>31</v>
      </c>
      <c r="N7" s="11" t="s">
        <v>32</v>
      </c>
      <c r="O7" s="11" t="s">
        <v>33</v>
      </c>
      <c r="P7" s="11" t="s">
        <v>34</v>
      </c>
      <c r="Q7" s="11" t="s">
        <v>35</v>
      </c>
      <c r="R7" s="11" t="s">
        <v>36</v>
      </c>
      <c r="S7" s="46"/>
      <c r="T7" s="51"/>
      <c r="U7" s="52"/>
      <c r="V7" s="11" t="s">
        <v>37</v>
      </c>
      <c r="W7" s="11" t="s">
        <v>38</v>
      </c>
      <c r="X7" s="11" t="s">
        <v>39</v>
      </c>
      <c r="Y7" s="11" t="s">
        <v>40</v>
      </c>
      <c r="Z7" s="11" t="s">
        <v>41</v>
      </c>
      <c r="AA7" s="11" t="s">
        <v>42</v>
      </c>
      <c r="AB7" s="46"/>
      <c r="AC7" s="51"/>
      <c r="AD7" s="52"/>
      <c r="AE7" s="55"/>
      <c r="AF7" s="56"/>
      <c r="AG7" s="57"/>
    </row>
    <row r="8" spans="1:34" ht="16.5" thickBot="1" x14ac:dyDescent="0.3">
      <c r="B8" s="1">
        <v>1</v>
      </c>
      <c r="C8" s="63" t="s">
        <v>55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2">
        <f>SUM(D8:I8)</f>
        <v>12</v>
      </c>
      <c r="K8" s="13">
        <f>AVERAGE(D8:I8)</f>
        <v>2</v>
      </c>
      <c r="L8" s="5" t="s">
        <v>14</v>
      </c>
      <c r="M8" s="10">
        <v>2</v>
      </c>
      <c r="N8" s="10">
        <v>2</v>
      </c>
      <c r="O8" s="10">
        <v>2</v>
      </c>
      <c r="P8" s="10">
        <v>2</v>
      </c>
      <c r="Q8" s="10">
        <v>2</v>
      </c>
      <c r="R8" s="10">
        <v>2</v>
      </c>
      <c r="S8" s="12">
        <f>SUM(M8:R8)</f>
        <v>12</v>
      </c>
      <c r="T8" s="13">
        <f>AVERAGE(M8:R8)</f>
        <v>2</v>
      </c>
      <c r="U8" s="5" t="s">
        <v>14</v>
      </c>
      <c r="V8" s="10">
        <v>2</v>
      </c>
      <c r="W8" s="10">
        <v>2</v>
      </c>
      <c r="X8" s="10">
        <v>2</v>
      </c>
      <c r="Y8" s="10">
        <v>2</v>
      </c>
      <c r="Z8" s="10">
        <v>2</v>
      </c>
      <c r="AA8" s="10">
        <v>2</v>
      </c>
      <c r="AB8" s="12">
        <f>SUM(V8:AA8)</f>
        <v>12</v>
      </c>
      <c r="AC8" s="13">
        <f>AVERAGE(V8:AA8)</f>
        <v>2</v>
      </c>
      <c r="AD8" s="5" t="s">
        <v>14</v>
      </c>
      <c r="AE8" s="14">
        <f>J8+S8+AB8</f>
        <v>36</v>
      </c>
      <c r="AF8" s="15">
        <f>AE8/18</f>
        <v>2</v>
      </c>
      <c r="AG8" s="5" t="s">
        <v>14</v>
      </c>
    </row>
    <row r="9" spans="1:34" ht="16.5" thickBot="1" x14ac:dyDescent="0.3">
      <c r="B9" s="1">
        <v>2</v>
      </c>
      <c r="C9" s="64" t="s">
        <v>56</v>
      </c>
      <c r="D9" s="10">
        <v>3</v>
      </c>
      <c r="E9" s="10">
        <v>2</v>
      </c>
      <c r="F9" s="10">
        <v>3</v>
      </c>
      <c r="G9" s="10">
        <v>2</v>
      </c>
      <c r="H9" s="10">
        <v>2</v>
      </c>
      <c r="I9" s="10">
        <v>2</v>
      </c>
      <c r="J9" s="12">
        <f t="shared" ref="J9:J27" si="0">SUM(D9:I9)</f>
        <v>14</v>
      </c>
      <c r="K9" s="13">
        <f t="shared" ref="K9:K27" si="1">AVERAGE(D9:I9)</f>
        <v>2.3333333333333335</v>
      </c>
      <c r="L9" s="5" t="s">
        <v>14</v>
      </c>
      <c r="M9" s="10">
        <v>3</v>
      </c>
      <c r="N9" s="10">
        <v>2</v>
      </c>
      <c r="O9" s="10">
        <v>3</v>
      </c>
      <c r="P9" s="10">
        <v>2</v>
      </c>
      <c r="Q9" s="10">
        <v>3</v>
      </c>
      <c r="R9" s="10">
        <v>2</v>
      </c>
      <c r="S9" s="12">
        <f t="shared" ref="S9:S27" si="2">SUM(M9:R9)</f>
        <v>15</v>
      </c>
      <c r="T9" s="13">
        <f t="shared" ref="T9:T27" si="3">AVERAGE(M9:R9)</f>
        <v>2.5</v>
      </c>
      <c r="U9" s="5" t="s">
        <v>14</v>
      </c>
      <c r="V9" s="10">
        <v>2</v>
      </c>
      <c r="W9" s="10">
        <v>3</v>
      </c>
      <c r="X9" s="10">
        <v>2</v>
      </c>
      <c r="Y9" s="10">
        <v>3</v>
      </c>
      <c r="Z9" s="10">
        <v>2</v>
      </c>
      <c r="AA9" s="10">
        <v>3</v>
      </c>
      <c r="AB9" s="12">
        <f t="shared" ref="AB9:AB27" si="4">SUM(V9:AA9)</f>
        <v>15</v>
      </c>
      <c r="AC9" s="13">
        <f t="shared" ref="AC9:AC27" si="5">AVERAGE(V9:AA9)</f>
        <v>2.5</v>
      </c>
      <c r="AD9" s="5" t="s">
        <v>14</v>
      </c>
      <c r="AE9" s="14">
        <f t="shared" ref="AE9:AE27" si="6">J9+S9+AB9</f>
        <v>44</v>
      </c>
      <c r="AF9" s="15">
        <f t="shared" ref="AF9:AF27" si="7">AE9/18</f>
        <v>2.4444444444444446</v>
      </c>
      <c r="AG9" s="5" t="s">
        <v>14</v>
      </c>
    </row>
    <row r="10" spans="1:34" ht="16.5" thickBot="1" x14ac:dyDescent="0.3">
      <c r="B10" s="1">
        <v>3</v>
      </c>
      <c r="C10" s="64" t="s">
        <v>59</v>
      </c>
      <c r="D10" s="10">
        <v>2</v>
      </c>
      <c r="E10" s="10">
        <v>2</v>
      </c>
      <c r="F10" s="10">
        <v>2</v>
      </c>
      <c r="G10" s="10">
        <v>2</v>
      </c>
      <c r="H10" s="10">
        <v>2</v>
      </c>
      <c r="I10" s="10">
        <v>2</v>
      </c>
      <c r="J10" s="12">
        <f t="shared" si="0"/>
        <v>12</v>
      </c>
      <c r="K10" s="13">
        <f t="shared" si="1"/>
        <v>2</v>
      </c>
      <c r="L10" s="5" t="s">
        <v>14</v>
      </c>
      <c r="M10" s="10">
        <v>2</v>
      </c>
      <c r="N10" s="10">
        <v>2</v>
      </c>
      <c r="O10" s="10">
        <v>2</v>
      </c>
      <c r="P10" s="10">
        <v>2</v>
      </c>
      <c r="Q10" s="10">
        <v>2</v>
      </c>
      <c r="R10" s="10">
        <v>2</v>
      </c>
      <c r="S10" s="12">
        <f t="shared" si="2"/>
        <v>12</v>
      </c>
      <c r="T10" s="13">
        <f t="shared" si="3"/>
        <v>2</v>
      </c>
      <c r="U10" s="5" t="s">
        <v>14</v>
      </c>
      <c r="V10" s="10">
        <v>2</v>
      </c>
      <c r="W10" s="10">
        <v>2</v>
      </c>
      <c r="X10" s="10">
        <v>1</v>
      </c>
      <c r="Y10" s="10">
        <v>2</v>
      </c>
      <c r="Z10" s="10">
        <v>2</v>
      </c>
      <c r="AA10" s="10">
        <v>2</v>
      </c>
      <c r="AB10" s="12">
        <f t="shared" si="4"/>
        <v>11</v>
      </c>
      <c r="AC10" s="13">
        <f t="shared" si="5"/>
        <v>1.8333333333333333</v>
      </c>
      <c r="AD10" s="5" t="s">
        <v>14</v>
      </c>
      <c r="AE10" s="14">
        <f t="shared" si="6"/>
        <v>35</v>
      </c>
      <c r="AF10" s="15">
        <f t="shared" si="7"/>
        <v>1.9444444444444444</v>
      </c>
      <c r="AG10" s="5" t="s">
        <v>14</v>
      </c>
    </row>
    <row r="11" spans="1:34" ht="16.5" thickBot="1" x14ac:dyDescent="0.3">
      <c r="B11" s="1">
        <v>4</v>
      </c>
      <c r="C11" s="65" t="s">
        <v>57</v>
      </c>
      <c r="D11" s="10">
        <v>2</v>
      </c>
      <c r="E11" s="10">
        <v>2</v>
      </c>
      <c r="F11" s="10">
        <v>3</v>
      </c>
      <c r="G11" s="10">
        <v>2</v>
      </c>
      <c r="H11" s="10">
        <v>2</v>
      </c>
      <c r="I11" s="10">
        <v>1</v>
      </c>
      <c r="J11" s="12">
        <f t="shared" si="0"/>
        <v>12</v>
      </c>
      <c r="K11" s="13">
        <f t="shared" si="1"/>
        <v>2</v>
      </c>
      <c r="L11" s="5" t="s">
        <v>14</v>
      </c>
      <c r="M11" s="10">
        <v>2</v>
      </c>
      <c r="N11" s="10">
        <v>2</v>
      </c>
      <c r="O11" s="10">
        <v>2</v>
      </c>
      <c r="P11" s="10">
        <v>2</v>
      </c>
      <c r="Q11" s="10">
        <v>2</v>
      </c>
      <c r="R11" s="10">
        <v>1</v>
      </c>
      <c r="S11" s="12">
        <f t="shared" si="2"/>
        <v>11</v>
      </c>
      <c r="T11" s="13">
        <f t="shared" si="3"/>
        <v>1.8333333333333333</v>
      </c>
      <c r="U11" s="5" t="s">
        <v>14</v>
      </c>
      <c r="V11" s="10">
        <v>2</v>
      </c>
      <c r="W11" s="10">
        <v>2</v>
      </c>
      <c r="X11" s="10">
        <v>2</v>
      </c>
      <c r="Y11" s="10">
        <v>2</v>
      </c>
      <c r="Z11" s="10">
        <v>1</v>
      </c>
      <c r="AA11" s="10">
        <v>2</v>
      </c>
      <c r="AB11" s="12">
        <f t="shared" si="4"/>
        <v>11</v>
      </c>
      <c r="AC11" s="13">
        <f t="shared" si="5"/>
        <v>1.8333333333333333</v>
      </c>
      <c r="AD11" s="5" t="s">
        <v>14</v>
      </c>
      <c r="AE11" s="14">
        <f t="shared" si="6"/>
        <v>34</v>
      </c>
      <c r="AF11" s="15">
        <f t="shared" si="7"/>
        <v>1.8888888888888888</v>
      </c>
      <c r="AG11" s="5" t="s">
        <v>14</v>
      </c>
    </row>
    <row r="12" spans="1:34" ht="16.5" thickBot="1" x14ac:dyDescent="0.3">
      <c r="B12" s="1">
        <v>5</v>
      </c>
      <c r="C12" s="65" t="s">
        <v>61</v>
      </c>
      <c r="D12" s="10">
        <v>3</v>
      </c>
      <c r="E12" s="10">
        <v>3</v>
      </c>
      <c r="F12" s="10">
        <v>3</v>
      </c>
      <c r="G12" s="10">
        <v>3</v>
      </c>
      <c r="H12" s="10">
        <v>3</v>
      </c>
      <c r="I12" s="10">
        <v>1</v>
      </c>
      <c r="J12" s="12">
        <f t="shared" si="0"/>
        <v>16</v>
      </c>
      <c r="K12" s="13">
        <f t="shared" si="1"/>
        <v>2.6666666666666665</v>
      </c>
      <c r="L12" s="5" t="s">
        <v>15</v>
      </c>
      <c r="M12" s="10">
        <v>3</v>
      </c>
      <c r="N12" s="10">
        <v>3</v>
      </c>
      <c r="O12" s="10">
        <v>3</v>
      </c>
      <c r="P12" s="10">
        <v>3</v>
      </c>
      <c r="Q12" s="10">
        <v>3</v>
      </c>
      <c r="R12" s="10">
        <v>3</v>
      </c>
      <c r="S12" s="12">
        <f t="shared" si="2"/>
        <v>18</v>
      </c>
      <c r="T12" s="13">
        <f t="shared" si="3"/>
        <v>3</v>
      </c>
      <c r="U12" s="5" t="s">
        <v>15</v>
      </c>
      <c r="V12" s="10">
        <v>3</v>
      </c>
      <c r="W12" s="10">
        <v>3</v>
      </c>
      <c r="X12" s="10">
        <v>2</v>
      </c>
      <c r="Y12" s="10">
        <v>3</v>
      </c>
      <c r="Z12" s="10">
        <v>3</v>
      </c>
      <c r="AA12" s="10">
        <v>3</v>
      </c>
      <c r="AB12" s="12">
        <f t="shared" si="4"/>
        <v>17</v>
      </c>
      <c r="AC12" s="13">
        <f t="shared" si="5"/>
        <v>2.8333333333333335</v>
      </c>
      <c r="AD12" s="5" t="s">
        <v>15</v>
      </c>
      <c r="AE12" s="14">
        <f t="shared" si="6"/>
        <v>51</v>
      </c>
      <c r="AF12" s="15">
        <f t="shared" si="7"/>
        <v>2.8333333333333335</v>
      </c>
      <c r="AG12" s="5" t="s">
        <v>15</v>
      </c>
    </row>
    <row r="13" spans="1:34" ht="16.5" thickBot="1" x14ac:dyDescent="0.3">
      <c r="B13" s="1">
        <v>6</v>
      </c>
      <c r="C13" s="65" t="s">
        <v>63</v>
      </c>
      <c r="D13" s="10">
        <v>2</v>
      </c>
      <c r="E13" s="10">
        <v>2</v>
      </c>
      <c r="F13" s="10">
        <v>1</v>
      </c>
      <c r="G13" s="10">
        <v>2</v>
      </c>
      <c r="H13" s="10">
        <v>2</v>
      </c>
      <c r="I13" s="10">
        <v>2</v>
      </c>
      <c r="J13" s="12">
        <f t="shared" si="0"/>
        <v>11</v>
      </c>
      <c r="K13" s="13">
        <f t="shared" si="1"/>
        <v>1.8333333333333333</v>
      </c>
      <c r="L13" s="5" t="s">
        <v>14</v>
      </c>
      <c r="M13" s="10">
        <v>2</v>
      </c>
      <c r="N13" s="10">
        <v>2</v>
      </c>
      <c r="O13" s="10">
        <v>2</v>
      </c>
      <c r="P13" s="10">
        <v>2</v>
      </c>
      <c r="Q13" s="10">
        <v>2</v>
      </c>
      <c r="R13" s="10">
        <v>1</v>
      </c>
      <c r="S13" s="12">
        <f t="shared" si="2"/>
        <v>11</v>
      </c>
      <c r="T13" s="13">
        <f t="shared" si="3"/>
        <v>1.8333333333333333</v>
      </c>
      <c r="U13" s="5" t="s">
        <v>14</v>
      </c>
      <c r="V13" s="10">
        <v>2</v>
      </c>
      <c r="W13" s="10">
        <v>2</v>
      </c>
      <c r="X13" s="10">
        <v>1</v>
      </c>
      <c r="Y13" s="10">
        <v>2</v>
      </c>
      <c r="Z13" s="10">
        <v>2</v>
      </c>
      <c r="AA13" s="10">
        <v>2</v>
      </c>
      <c r="AB13" s="12">
        <f t="shared" si="4"/>
        <v>11</v>
      </c>
      <c r="AC13" s="13">
        <f t="shared" si="5"/>
        <v>1.8333333333333333</v>
      </c>
      <c r="AD13" s="5" t="s">
        <v>14</v>
      </c>
      <c r="AE13" s="14">
        <f t="shared" si="6"/>
        <v>33</v>
      </c>
      <c r="AF13" s="15">
        <f t="shared" si="7"/>
        <v>1.8333333333333333</v>
      </c>
      <c r="AG13" s="5" t="s">
        <v>14</v>
      </c>
    </row>
    <row r="14" spans="1:34" ht="16.5" thickBot="1" x14ac:dyDescent="0.3">
      <c r="B14" s="1">
        <v>7</v>
      </c>
      <c r="C14" s="65" t="s">
        <v>80</v>
      </c>
      <c r="D14" s="10">
        <v>2</v>
      </c>
      <c r="E14" s="10">
        <v>2</v>
      </c>
      <c r="F14" s="10">
        <v>2</v>
      </c>
      <c r="G14" s="10">
        <v>2</v>
      </c>
      <c r="H14" s="10">
        <v>2</v>
      </c>
      <c r="I14" s="10">
        <v>2</v>
      </c>
      <c r="J14" s="12">
        <f t="shared" si="0"/>
        <v>12</v>
      </c>
      <c r="K14" s="13">
        <f t="shared" si="1"/>
        <v>2</v>
      </c>
      <c r="L14" s="5" t="s">
        <v>14</v>
      </c>
      <c r="M14" s="10">
        <v>2</v>
      </c>
      <c r="N14" s="10">
        <v>2</v>
      </c>
      <c r="O14" s="10">
        <v>1</v>
      </c>
      <c r="P14" s="10">
        <v>2</v>
      </c>
      <c r="Q14" s="10">
        <v>2</v>
      </c>
      <c r="R14" s="10">
        <v>2</v>
      </c>
      <c r="S14" s="12">
        <v>8</v>
      </c>
      <c r="T14" s="13">
        <f t="shared" si="3"/>
        <v>1.8333333333333333</v>
      </c>
      <c r="U14" s="5" t="s">
        <v>14</v>
      </c>
      <c r="V14" s="10">
        <v>2</v>
      </c>
      <c r="W14" s="10">
        <v>2</v>
      </c>
      <c r="X14" s="10">
        <v>2</v>
      </c>
      <c r="Y14" s="10">
        <v>2</v>
      </c>
      <c r="Z14" s="10">
        <v>2</v>
      </c>
      <c r="AA14" s="10">
        <v>2</v>
      </c>
      <c r="AB14" s="12">
        <v>8</v>
      </c>
      <c r="AC14" s="13">
        <f t="shared" si="5"/>
        <v>2</v>
      </c>
      <c r="AD14" s="5" t="s">
        <v>14</v>
      </c>
      <c r="AE14" s="14">
        <f t="shared" si="6"/>
        <v>28</v>
      </c>
      <c r="AF14" s="15">
        <f t="shared" si="7"/>
        <v>1.5555555555555556</v>
      </c>
      <c r="AG14" s="5" t="s">
        <v>13</v>
      </c>
    </row>
    <row r="15" spans="1:34" ht="16.5" thickBot="1" x14ac:dyDescent="0.3">
      <c r="B15" s="1">
        <v>8</v>
      </c>
      <c r="C15" s="65" t="s">
        <v>65</v>
      </c>
      <c r="D15" s="10">
        <v>2</v>
      </c>
      <c r="E15" s="10">
        <v>2</v>
      </c>
      <c r="F15" s="10">
        <v>2</v>
      </c>
      <c r="G15" s="10">
        <v>2</v>
      </c>
      <c r="H15" s="10">
        <v>2</v>
      </c>
      <c r="I15" s="10">
        <v>2</v>
      </c>
      <c r="J15" s="12">
        <v>12</v>
      </c>
      <c r="K15" s="13">
        <f t="shared" si="1"/>
        <v>2</v>
      </c>
      <c r="L15" s="5" t="s">
        <v>14</v>
      </c>
      <c r="M15" s="10">
        <v>2</v>
      </c>
      <c r="N15" s="10">
        <v>3</v>
      </c>
      <c r="O15" s="10">
        <v>2</v>
      </c>
      <c r="P15" s="10">
        <v>3</v>
      </c>
      <c r="Q15" s="10">
        <v>2</v>
      </c>
      <c r="R15" s="10">
        <v>2</v>
      </c>
      <c r="S15" s="12">
        <f t="shared" si="2"/>
        <v>14</v>
      </c>
      <c r="T15" s="13">
        <f t="shared" si="3"/>
        <v>2.3333333333333335</v>
      </c>
      <c r="U15" s="5" t="s">
        <v>14</v>
      </c>
      <c r="V15" s="10">
        <v>3</v>
      </c>
      <c r="W15" s="10">
        <v>2</v>
      </c>
      <c r="X15" s="10">
        <v>2</v>
      </c>
      <c r="Y15" s="10">
        <v>2</v>
      </c>
      <c r="Z15" s="10">
        <v>2</v>
      </c>
      <c r="AA15" s="10">
        <v>2</v>
      </c>
      <c r="AB15" s="12">
        <v>13</v>
      </c>
      <c r="AC15" s="13">
        <f t="shared" si="5"/>
        <v>2.1666666666666665</v>
      </c>
      <c r="AD15" s="5" t="s">
        <v>14</v>
      </c>
      <c r="AE15" s="14">
        <f t="shared" si="6"/>
        <v>39</v>
      </c>
      <c r="AF15" s="15">
        <f t="shared" si="7"/>
        <v>2.1666666666666665</v>
      </c>
      <c r="AG15" s="5" t="s">
        <v>14</v>
      </c>
    </row>
    <row r="16" spans="1:34" ht="16.5" thickBot="1" x14ac:dyDescent="0.3">
      <c r="B16" s="1">
        <v>9</v>
      </c>
      <c r="C16" s="65" t="s">
        <v>66</v>
      </c>
      <c r="D16" s="10">
        <v>2</v>
      </c>
      <c r="E16" s="10">
        <v>2</v>
      </c>
      <c r="F16" s="10">
        <v>2</v>
      </c>
      <c r="G16" s="10">
        <v>3</v>
      </c>
      <c r="H16" s="10">
        <v>2</v>
      </c>
      <c r="I16" s="10">
        <v>3</v>
      </c>
      <c r="J16" s="12">
        <f t="shared" si="0"/>
        <v>14</v>
      </c>
      <c r="K16" s="13">
        <f t="shared" si="1"/>
        <v>2.3333333333333335</v>
      </c>
      <c r="L16" s="5" t="s">
        <v>14</v>
      </c>
      <c r="M16" s="10">
        <v>3</v>
      </c>
      <c r="N16" s="10">
        <v>2</v>
      </c>
      <c r="O16" s="10">
        <v>3</v>
      </c>
      <c r="P16" s="10">
        <v>2</v>
      </c>
      <c r="Q16" s="10">
        <v>3</v>
      </c>
      <c r="R16" s="10">
        <v>2</v>
      </c>
      <c r="S16" s="12">
        <f t="shared" si="2"/>
        <v>15</v>
      </c>
      <c r="T16" s="13">
        <f t="shared" si="3"/>
        <v>2.5</v>
      </c>
      <c r="U16" s="5" t="s">
        <v>14</v>
      </c>
      <c r="V16" s="10">
        <v>2</v>
      </c>
      <c r="W16" s="10">
        <v>3</v>
      </c>
      <c r="X16" s="10">
        <v>2</v>
      </c>
      <c r="Y16" s="10">
        <v>3</v>
      </c>
      <c r="Z16" s="10">
        <v>2</v>
      </c>
      <c r="AA16" s="10">
        <v>2</v>
      </c>
      <c r="AB16" s="12">
        <f t="shared" si="4"/>
        <v>14</v>
      </c>
      <c r="AC16" s="13">
        <f t="shared" si="5"/>
        <v>2.3333333333333335</v>
      </c>
      <c r="AD16" s="5" t="s">
        <v>14</v>
      </c>
      <c r="AE16" s="14">
        <f t="shared" si="6"/>
        <v>43</v>
      </c>
      <c r="AF16" s="15">
        <f t="shared" si="7"/>
        <v>2.3888888888888888</v>
      </c>
      <c r="AG16" s="5" t="s">
        <v>14</v>
      </c>
    </row>
    <row r="17" spans="2:33" ht="16.5" thickBot="1" x14ac:dyDescent="0.3">
      <c r="B17" s="1">
        <v>10</v>
      </c>
      <c r="C17" s="65" t="s">
        <v>68</v>
      </c>
      <c r="D17" s="10">
        <v>3</v>
      </c>
      <c r="E17" s="10">
        <v>2</v>
      </c>
      <c r="F17" s="10">
        <v>3</v>
      </c>
      <c r="G17" s="10">
        <v>2</v>
      </c>
      <c r="H17" s="10">
        <v>3</v>
      </c>
      <c r="I17" s="10">
        <v>2</v>
      </c>
      <c r="J17" s="12">
        <f t="shared" si="0"/>
        <v>15</v>
      </c>
      <c r="K17" s="13">
        <f t="shared" si="1"/>
        <v>2.5</v>
      </c>
      <c r="L17" s="5" t="s">
        <v>14</v>
      </c>
      <c r="M17" s="10">
        <v>2</v>
      </c>
      <c r="N17" s="10">
        <v>3</v>
      </c>
      <c r="O17" s="10">
        <v>2</v>
      </c>
      <c r="P17" s="10">
        <v>3</v>
      </c>
      <c r="Q17" s="10">
        <v>2</v>
      </c>
      <c r="R17" s="10">
        <v>2</v>
      </c>
      <c r="S17" s="12">
        <f t="shared" si="2"/>
        <v>14</v>
      </c>
      <c r="T17" s="13">
        <f t="shared" si="3"/>
        <v>2.3333333333333335</v>
      </c>
      <c r="U17" s="5" t="s">
        <v>14</v>
      </c>
      <c r="V17" s="10">
        <v>3</v>
      </c>
      <c r="W17" s="10">
        <v>2</v>
      </c>
      <c r="X17" s="10">
        <v>2</v>
      </c>
      <c r="Y17" s="10">
        <v>2</v>
      </c>
      <c r="Z17" s="10">
        <v>2</v>
      </c>
      <c r="AA17" s="10">
        <v>2</v>
      </c>
      <c r="AB17" s="12">
        <v>13</v>
      </c>
      <c r="AC17" s="13">
        <f t="shared" si="5"/>
        <v>2.1666666666666665</v>
      </c>
      <c r="AD17" s="5" t="s">
        <v>14</v>
      </c>
      <c r="AE17" s="14">
        <f t="shared" si="6"/>
        <v>42</v>
      </c>
      <c r="AF17" s="15">
        <f t="shared" si="7"/>
        <v>2.3333333333333335</v>
      </c>
      <c r="AG17" s="5" t="s">
        <v>14</v>
      </c>
    </row>
    <row r="18" spans="2:33" ht="32.25" thickBot="1" x14ac:dyDescent="0.3">
      <c r="B18" s="1">
        <v>11</v>
      </c>
      <c r="C18" s="66" t="s">
        <v>70</v>
      </c>
      <c r="D18" s="10">
        <v>3</v>
      </c>
      <c r="E18" s="10">
        <v>2</v>
      </c>
      <c r="F18" s="10">
        <v>3</v>
      </c>
      <c r="G18" s="10">
        <v>2</v>
      </c>
      <c r="H18" s="10">
        <v>3</v>
      </c>
      <c r="I18" s="10">
        <v>2</v>
      </c>
      <c r="J18" s="12">
        <f t="shared" ref="J18:J22" si="8">SUM(D18:I18)</f>
        <v>15</v>
      </c>
      <c r="K18" s="13">
        <f t="shared" ref="K18:K22" si="9">AVERAGE(D18:I18)</f>
        <v>2.5</v>
      </c>
      <c r="L18" s="5" t="s">
        <v>14</v>
      </c>
      <c r="M18" s="10">
        <v>2</v>
      </c>
      <c r="N18" s="10">
        <v>3</v>
      </c>
      <c r="O18" s="10">
        <v>2</v>
      </c>
      <c r="P18" s="10">
        <v>3</v>
      </c>
      <c r="Q18" s="10">
        <v>2</v>
      </c>
      <c r="R18" s="10">
        <v>2</v>
      </c>
      <c r="S18" s="12">
        <f t="shared" ref="S18:S22" si="10">SUM(M18:R18)</f>
        <v>14</v>
      </c>
      <c r="T18" s="13">
        <f t="shared" ref="T18:T22" si="11">AVERAGE(M18:R18)</f>
        <v>2.3333333333333335</v>
      </c>
      <c r="U18" s="5" t="s">
        <v>14</v>
      </c>
      <c r="V18" s="10">
        <v>3</v>
      </c>
      <c r="W18" s="10">
        <v>2</v>
      </c>
      <c r="X18" s="10">
        <v>2</v>
      </c>
      <c r="Y18" s="10">
        <v>2</v>
      </c>
      <c r="Z18" s="10">
        <v>2</v>
      </c>
      <c r="AA18" s="10">
        <v>2</v>
      </c>
      <c r="AB18" s="12">
        <v>13</v>
      </c>
      <c r="AC18" s="13">
        <f t="shared" ref="AC18:AC22" si="12">AVERAGE(V18:AA18)</f>
        <v>2.1666666666666665</v>
      </c>
      <c r="AD18" s="5" t="s">
        <v>14</v>
      </c>
      <c r="AE18" s="14">
        <f t="shared" ref="AE18:AE22" si="13">J18+S18+AB18</f>
        <v>42</v>
      </c>
      <c r="AF18" s="15">
        <f t="shared" ref="AF18:AF22" si="14">AE18/18</f>
        <v>2.3333333333333335</v>
      </c>
      <c r="AG18" s="5" t="s">
        <v>14</v>
      </c>
    </row>
    <row r="19" spans="2:33" ht="16.5" thickBot="1" x14ac:dyDescent="0.3">
      <c r="B19" s="1">
        <v>12</v>
      </c>
      <c r="C19" s="65" t="s">
        <v>71</v>
      </c>
      <c r="D19" s="10">
        <v>3</v>
      </c>
      <c r="E19" s="10">
        <v>2</v>
      </c>
      <c r="F19" s="10">
        <v>3</v>
      </c>
      <c r="G19" s="10">
        <v>2</v>
      </c>
      <c r="H19" s="10">
        <v>3</v>
      </c>
      <c r="I19" s="10">
        <v>2</v>
      </c>
      <c r="J19" s="12">
        <f t="shared" si="8"/>
        <v>15</v>
      </c>
      <c r="K19" s="13">
        <f t="shared" si="9"/>
        <v>2.5</v>
      </c>
      <c r="L19" s="5" t="s">
        <v>14</v>
      </c>
      <c r="M19" s="10">
        <v>2</v>
      </c>
      <c r="N19" s="10">
        <v>3</v>
      </c>
      <c r="O19" s="10">
        <v>2</v>
      </c>
      <c r="P19" s="10">
        <v>3</v>
      </c>
      <c r="Q19" s="10">
        <v>2</v>
      </c>
      <c r="R19" s="10">
        <v>2</v>
      </c>
      <c r="S19" s="12">
        <f t="shared" si="10"/>
        <v>14</v>
      </c>
      <c r="T19" s="13">
        <f t="shared" si="11"/>
        <v>2.3333333333333335</v>
      </c>
      <c r="U19" s="5" t="s">
        <v>14</v>
      </c>
      <c r="V19" s="10">
        <v>3</v>
      </c>
      <c r="W19" s="10">
        <v>2</v>
      </c>
      <c r="X19" s="10">
        <v>2</v>
      </c>
      <c r="Y19" s="10">
        <v>2</v>
      </c>
      <c r="Z19" s="10">
        <v>2</v>
      </c>
      <c r="AA19" s="10">
        <v>2</v>
      </c>
      <c r="AB19" s="12">
        <v>13</v>
      </c>
      <c r="AC19" s="13">
        <f t="shared" si="12"/>
        <v>2.1666666666666665</v>
      </c>
      <c r="AD19" s="5" t="s">
        <v>14</v>
      </c>
      <c r="AE19" s="14">
        <f t="shared" si="13"/>
        <v>42</v>
      </c>
      <c r="AF19" s="15">
        <f t="shared" si="14"/>
        <v>2.3333333333333335</v>
      </c>
      <c r="AG19" s="5" t="s">
        <v>14</v>
      </c>
    </row>
    <row r="20" spans="2:33" ht="16.5" thickBot="1" x14ac:dyDescent="0.3">
      <c r="B20" s="1">
        <v>13</v>
      </c>
      <c r="C20" s="65" t="s">
        <v>72</v>
      </c>
      <c r="D20" s="10">
        <v>3</v>
      </c>
      <c r="E20" s="10">
        <v>2</v>
      </c>
      <c r="F20" s="10">
        <v>3</v>
      </c>
      <c r="G20" s="10">
        <v>2</v>
      </c>
      <c r="H20" s="10">
        <v>3</v>
      </c>
      <c r="I20" s="10">
        <v>2</v>
      </c>
      <c r="J20" s="12">
        <f t="shared" si="8"/>
        <v>15</v>
      </c>
      <c r="K20" s="13">
        <f t="shared" si="9"/>
        <v>2.5</v>
      </c>
      <c r="L20" s="5" t="s">
        <v>14</v>
      </c>
      <c r="M20" s="10">
        <v>2</v>
      </c>
      <c r="N20" s="10">
        <v>3</v>
      </c>
      <c r="O20" s="10">
        <v>2</v>
      </c>
      <c r="P20" s="10">
        <v>3</v>
      </c>
      <c r="Q20" s="10">
        <v>2</v>
      </c>
      <c r="R20" s="10">
        <v>2</v>
      </c>
      <c r="S20" s="12">
        <f t="shared" si="10"/>
        <v>14</v>
      </c>
      <c r="T20" s="13">
        <f t="shared" si="11"/>
        <v>2.3333333333333335</v>
      </c>
      <c r="U20" s="5" t="s">
        <v>14</v>
      </c>
      <c r="V20" s="10">
        <v>3</v>
      </c>
      <c r="W20" s="10">
        <v>2</v>
      </c>
      <c r="X20" s="10">
        <v>2</v>
      </c>
      <c r="Y20" s="10">
        <v>2</v>
      </c>
      <c r="Z20" s="10">
        <v>2</v>
      </c>
      <c r="AA20" s="10">
        <v>2</v>
      </c>
      <c r="AB20" s="12">
        <v>13</v>
      </c>
      <c r="AC20" s="13">
        <f t="shared" si="12"/>
        <v>2.1666666666666665</v>
      </c>
      <c r="AD20" s="5" t="s">
        <v>14</v>
      </c>
      <c r="AE20" s="14">
        <f t="shared" si="13"/>
        <v>42</v>
      </c>
      <c r="AF20" s="15">
        <f t="shared" si="14"/>
        <v>2.3333333333333335</v>
      </c>
      <c r="AG20" s="5" t="s">
        <v>14</v>
      </c>
    </row>
    <row r="21" spans="2:33" ht="16.5" thickBot="1" x14ac:dyDescent="0.3">
      <c r="B21" s="1">
        <v>14</v>
      </c>
      <c r="C21" s="65" t="s">
        <v>73</v>
      </c>
      <c r="D21" s="10">
        <v>3</v>
      </c>
      <c r="E21" s="10">
        <v>2</v>
      </c>
      <c r="F21" s="10">
        <v>3</v>
      </c>
      <c r="G21" s="10">
        <v>2</v>
      </c>
      <c r="H21" s="10">
        <v>3</v>
      </c>
      <c r="I21" s="10">
        <v>2</v>
      </c>
      <c r="J21" s="12">
        <f t="shared" si="8"/>
        <v>15</v>
      </c>
      <c r="K21" s="13">
        <f t="shared" si="9"/>
        <v>2.5</v>
      </c>
      <c r="L21" s="5" t="s">
        <v>14</v>
      </c>
      <c r="M21" s="10">
        <v>2</v>
      </c>
      <c r="N21" s="10">
        <v>3</v>
      </c>
      <c r="O21" s="10">
        <v>2</v>
      </c>
      <c r="P21" s="10">
        <v>3</v>
      </c>
      <c r="Q21" s="10">
        <v>2</v>
      </c>
      <c r="R21" s="10">
        <v>2</v>
      </c>
      <c r="S21" s="12">
        <f t="shared" si="10"/>
        <v>14</v>
      </c>
      <c r="T21" s="13">
        <f t="shared" si="11"/>
        <v>2.3333333333333335</v>
      </c>
      <c r="U21" s="5" t="s">
        <v>14</v>
      </c>
      <c r="V21" s="10">
        <v>3</v>
      </c>
      <c r="W21" s="10">
        <v>2</v>
      </c>
      <c r="X21" s="10">
        <v>2</v>
      </c>
      <c r="Y21" s="10">
        <v>2</v>
      </c>
      <c r="Z21" s="10">
        <v>2</v>
      </c>
      <c r="AA21" s="10">
        <v>2</v>
      </c>
      <c r="AB21" s="12">
        <v>13</v>
      </c>
      <c r="AC21" s="13">
        <f t="shared" si="12"/>
        <v>2.1666666666666665</v>
      </c>
      <c r="AD21" s="5" t="s">
        <v>14</v>
      </c>
      <c r="AE21" s="14">
        <f t="shared" si="13"/>
        <v>42</v>
      </c>
      <c r="AF21" s="15">
        <f t="shared" si="14"/>
        <v>2.3333333333333335</v>
      </c>
      <c r="AG21" s="5" t="s">
        <v>14</v>
      </c>
    </row>
    <row r="22" spans="2:33" ht="16.5" thickBot="1" x14ac:dyDescent="0.3">
      <c r="B22" s="1">
        <v>15</v>
      </c>
      <c r="C22" s="65" t="s">
        <v>74</v>
      </c>
      <c r="D22" s="10">
        <v>3</v>
      </c>
      <c r="E22" s="10">
        <v>2</v>
      </c>
      <c r="F22" s="10">
        <v>3</v>
      </c>
      <c r="G22" s="10">
        <v>2</v>
      </c>
      <c r="H22" s="10">
        <v>3</v>
      </c>
      <c r="I22" s="10">
        <v>2</v>
      </c>
      <c r="J22" s="12">
        <f t="shared" si="8"/>
        <v>15</v>
      </c>
      <c r="K22" s="13">
        <f t="shared" si="9"/>
        <v>2.5</v>
      </c>
      <c r="L22" s="5" t="s">
        <v>14</v>
      </c>
      <c r="M22" s="10">
        <v>2</v>
      </c>
      <c r="N22" s="10">
        <v>3</v>
      </c>
      <c r="O22" s="10">
        <v>2</v>
      </c>
      <c r="P22" s="10">
        <v>3</v>
      </c>
      <c r="Q22" s="10">
        <v>2</v>
      </c>
      <c r="R22" s="10">
        <v>2</v>
      </c>
      <c r="S22" s="12">
        <f t="shared" si="10"/>
        <v>14</v>
      </c>
      <c r="T22" s="13">
        <f t="shared" si="11"/>
        <v>2.3333333333333335</v>
      </c>
      <c r="U22" s="5" t="s">
        <v>14</v>
      </c>
      <c r="V22" s="10">
        <v>3</v>
      </c>
      <c r="W22" s="10">
        <v>2</v>
      </c>
      <c r="X22" s="10">
        <v>2</v>
      </c>
      <c r="Y22" s="10">
        <v>2</v>
      </c>
      <c r="Z22" s="10">
        <v>2</v>
      </c>
      <c r="AA22" s="10">
        <v>2</v>
      </c>
      <c r="AB22" s="12">
        <v>13</v>
      </c>
      <c r="AC22" s="13">
        <f t="shared" si="12"/>
        <v>2.1666666666666665</v>
      </c>
      <c r="AD22" s="5" t="s">
        <v>14</v>
      </c>
      <c r="AE22" s="14">
        <f t="shared" si="13"/>
        <v>42</v>
      </c>
      <c r="AF22" s="15">
        <f t="shared" si="14"/>
        <v>2.3333333333333335</v>
      </c>
      <c r="AG22" s="5" t="s">
        <v>14</v>
      </c>
    </row>
    <row r="23" spans="2:33" ht="16.5" thickBot="1" x14ac:dyDescent="0.3">
      <c r="B23" s="1">
        <v>16</v>
      </c>
      <c r="C23" s="64" t="s">
        <v>81</v>
      </c>
      <c r="D23" s="10">
        <v>3</v>
      </c>
      <c r="E23" s="10">
        <v>3</v>
      </c>
      <c r="F23" s="10">
        <v>2</v>
      </c>
      <c r="G23" s="10">
        <v>3</v>
      </c>
      <c r="H23" s="10">
        <v>3</v>
      </c>
      <c r="I23" s="10">
        <v>3</v>
      </c>
      <c r="J23" s="12">
        <f t="shared" si="0"/>
        <v>17</v>
      </c>
      <c r="K23" s="13">
        <f t="shared" si="1"/>
        <v>2.8333333333333335</v>
      </c>
      <c r="L23" s="5" t="s">
        <v>15</v>
      </c>
      <c r="M23" s="10">
        <v>3</v>
      </c>
      <c r="N23" s="10">
        <v>3</v>
      </c>
      <c r="O23" s="10">
        <v>3</v>
      </c>
      <c r="P23" s="10">
        <v>3</v>
      </c>
      <c r="Q23" s="10">
        <v>3</v>
      </c>
      <c r="R23" s="10">
        <v>3</v>
      </c>
      <c r="S23" s="12">
        <f t="shared" si="2"/>
        <v>18</v>
      </c>
      <c r="T23" s="13">
        <f t="shared" si="3"/>
        <v>3</v>
      </c>
      <c r="U23" s="5" t="s">
        <v>15</v>
      </c>
      <c r="V23" s="10">
        <v>3</v>
      </c>
      <c r="W23" s="10">
        <v>3</v>
      </c>
      <c r="X23" s="10">
        <v>3</v>
      </c>
      <c r="Y23" s="10">
        <v>2</v>
      </c>
      <c r="Z23" s="10">
        <v>3</v>
      </c>
      <c r="AA23" s="10">
        <v>2</v>
      </c>
      <c r="AB23" s="12">
        <f t="shared" si="4"/>
        <v>16</v>
      </c>
      <c r="AC23" s="13">
        <f t="shared" si="5"/>
        <v>2.6666666666666665</v>
      </c>
      <c r="AD23" s="5" t="s">
        <v>15</v>
      </c>
      <c r="AE23" s="14">
        <f t="shared" si="6"/>
        <v>51</v>
      </c>
      <c r="AF23" s="15">
        <f t="shared" si="7"/>
        <v>2.8333333333333335</v>
      </c>
      <c r="AG23" s="5" t="s">
        <v>15</v>
      </c>
    </row>
    <row r="24" spans="2:33" ht="16.5" thickBot="1" x14ac:dyDescent="0.3">
      <c r="B24" s="1">
        <v>17</v>
      </c>
      <c r="C24" s="64" t="s">
        <v>82</v>
      </c>
      <c r="D24" s="10">
        <v>2</v>
      </c>
      <c r="E24" s="10">
        <v>2</v>
      </c>
      <c r="F24" s="10">
        <v>3</v>
      </c>
      <c r="G24" s="10">
        <v>2</v>
      </c>
      <c r="H24" s="10">
        <v>3</v>
      </c>
      <c r="I24" s="10">
        <v>2</v>
      </c>
      <c r="J24" s="12">
        <f t="shared" si="0"/>
        <v>14</v>
      </c>
      <c r="K24" s="13">
        <f t="shared" si="1"/>
        <v>2.3333333333333335</v>
      </c>
      <c r="L24" s="5" t="s">
        <v>14</v>
      </c>
      <c r="M24" s="10">
        <v>2</v>
      </c>
      <c r="N24" s="10">
        <v>3</v>
      </c>
      <c r="O24" s="10">
        <v>2</v>
      </c>
      <c r="P24" s="10">
        <v>3</v>
      </c>
      <c r="Q24" s="10">
        <v>2</v>
      </c>
      <c r="R24" s="10">
        <v>3</v>
      </c>
      <c r="S24" s="12">
        <f t="shared" si="2"/>
        <v>15</v>
      </c>
      <c r="T24" s="13">
        <f t="shared" si="3"/>
        <v>2.5</v>
      </c>
      <c r="U24" s="5" t="s">
        <v>14</v>
      </c>
      <c r="V24" s="10">
        <v>3</v>
      </c>
      <c r="W24" s="10">
        <v>2</v>
      </c>
      <c r="X24" s="10">
        <v>3</v>
      </c>
      <c r="Y24" s="10">
        <v>2</v>
      </c>
      <c r="Z24" s="10">
        <v>2</v>
      </c>
      <c r="AA24" s="10">
        <v>2</v>
      </c>
      <c r="AB24" s="12">
        <f t="shared" si="4"/>
        <v>14</v>
      </c>
      <c r="AC24" s="13">
        <f t="shared" si="5"/>
        <v>2.3333333333333335</v>
      </c>
      <c r="AD24" s="5" t="s">
        <v>14</v>
      </c>
      <c r="AE24" s="14">
        <f t="shared" si="6"/>
        <v>43</v>
      </c>
      <c r="AF24" s="15">
        <f t="shared" si="7"/>
        <v>2.3888888888888888</v>
      </c>
      <c r="AG24" s="5" t="s">
        <v>14</v>
      </c>
    </row>
    <row r="25" spans="2:33" ht="16.5" thickBot="1" x14ac:dyDescent="0.3">
      <c r="B25" s="1">
        <v>18</v>
      </c>
      <c r="C25" s="64" t="s">
        <v>83</v>
      </c>
      <c r="D25" s="10">
        <v>2</v>
      </c>
      <c r="E25" s="10">
        <v>3</v>
      </c>
      <c r="F25" s="10">
        <v>2</v>
      </c>
      <c r="G25" s="10">
        <v>3</v>
      </c>
      <c r="H25" s="10">
        <v>2</v>
      </c>
      <c r="I25" s="10">
        <v>2</v>
      </c>
      <c r="J25" s="12">
        <v>12</v>
      </c>
      <c r="K25" s="13">
        <f t="shared" si="1"/>
        <v>2.3333333333333335</v>
      </c>
      <c r="L25" s="5" t="s">
        <v>14</v>
      </c>
      <c r="M25" s="10">
        <v>3</v>
      </c>
      <c r="N25" s="10">
        <v>2</v>
      </c>
      <c r="O25" s="10">
        <v>2</v>
      </c>
      <c r="P25" s="10">
        <v>3</v>
      </c>
      <c r="Q25" s="10">
        <v>2</v>
      </c>
      <c r="R25" s="10">
        <v>2</v>
      </c>
      <c r="S25" s="12">
        <f t="shared" si="2"/>
        <v>14</v>
      </c>
      <c r="T25" s="13">
        <f t="shared" si="3"/>
        <v>2.3333333333333335</v>
      </c>
      <c r="U25" s="5" t="s">
        <v>14</v>
      </c>
      <c r="V25" s="10">
        <v>2</v>
      </c>
      <c r="W25" s="10">
        <v>3</v>
      </c>
      <c r="X25" s="10">
        <v>2</v>
      </c>
      <c r="Y25" s="10">
        <v>2</v>
      </c>
      <c r="Z25" s="10">
        <v>2</v>
      </c>
      <c r="AA25" s="10">
        <v>2</v>
      </c>
      <c r="AB25" s="12">
        <f t="shared" si="4"/>
        <v>13</v>
      </c>
      <c r="AC25" s="13">
        <f t="shared" si="5"/>
        <v>2.1666666666666665</v>
      </c>
      <c r="AD25" s="5" t="s">
        <v>14</v>
      </c>
      <c r="AE25" s="14">
        <f t="shared" si="6"/>
        <v>39</v>
      </c>
      <c r="AF25" s="15">
        <f t="shared" si="7"/>
        <v>2.1666666666666665</v>
      </c>
      <c r="AG25" s="5" t="s">
        <v>14</v>
      </c>
    </row>
    <row r="26" spans="2:33" ht="16.5" thickBot="1" x14ac:dyDescent="0.3">
      <c r="B26" s="1">
        <v>19</v>
      </c>
      <c r="C26" s="65" t="s">
        <v>84</v>
      </c>
      <c r="D26" s="10">
        <v>3</v>
      </c>
      <c r="E26" s="10">
        <v>2</v>
      </c>
      <c r="F26" s="10">
        <v>2</v>
      </c>
      <c r="G26" s="10">
        <v>2</v>
      </c>
      <c r="H26" s="10">
        <v>3</v>
      </c>
      <c r="I26" s="10">
        <v>2</v>
      </c>
      <c r="J26" s="12">
        <f t="shared" si="0"/>
        <v>14</v>
      </c>
      <c r="K26" s="13">
        <f t="shared" si="1"/>
        <v>2.3333333333333335</v>
      </c>
      <c r="L26" s="5" t="s">
        <v>14</v>
      </c>
      <c r="M26" s="10">
        <v>2</v>
      </c>
      <c r="N26" s="10">
        <v>2</v>
      </c>
      <c r="O26" s="10">
        <v>2</v>
      </c>
      <c r="P26" s="10">
        <v>3</v>
      </c>
      <c r="Q26" s="10">
        <v>2</v>
      </c>
      <c r="R26" s="10">
        <v>2</v>
      </c>
      <c r="S26" s="12">
        <f t="shared" si="2"/>
        <v>13</v>
      </c>
      <c r="T26" s="13">
        <f t="shared" si="3"/>
        <v>2.1666666666666665</v>
      </c>
      <c r="U26" s="5" t="s">
        <v>14</v>
      </c>
      <c r="V26" s="10">
        <v>2</v>
      </c>
      <c r="W26" s="10">
        <v>2</v>
      </c>
      <c r="X26" s="10">
        <v>2</v>
      </c>
      <c r="Y26" s="10">
        <v>2</v>
      </c>
      <c r="Z26" s="10">
        <v>2</v>
      </c>
      <c r="AA26" s="10">
        <v>2</v>
      </c>
      <c r="AB26" s="12">
        <f t="shared" si="4"/>
        <v>12</v>
      </c>
      <c r="AC26" s="13">
        <f t="shared" si="5"/>
        <v>2</v>
      </c>
      <c r="AD26" s="5" t="s">
        <v>14</v>
      </c>
      <c r="AE26" s="14">
        <f t="shared" si="6"/>
        <v>39</v>
      </c>
      <c r="AF26" s="15">
        <f t="shared" si="7"/>
        <v>2.1666666666666665</v>
      </c>
      <c r="AG26" s="5" t="s">
        <v>14</v>
      </c>
    </row>
    <row r="27" spans="2:33" x14ac:dyDescent="0.25">
      <c r="B27" s="1"/>
      <c r="C27" s="1"/>
      <c r="D27" s="10">
        <v>2</v>
      </c>
      <c r="E27" s="10">
        <v>3</v>
      </c>
      <c r="F27" s="10">
        <v>2</v>
      </c>
      <c r="G27" s="10">
        <v>3</v>
      </c>
      <c r="H27" s="10">
        <v>2</v>
      </c>
      <c r="I27" s="10">
        <v>3</v>
      </c>
      <c r="J27" s="12">
        <f t="shared" si="0"/>
        <v>15</v>
      </c>
      <c r="K27" s="13">
        <f t="shared" si="1"/>
        <v>2.5</v>
      </c>
      <c r="L27" s="5" t="s">
        <v>14</v>
      </c>
      <c r="M27" s="10">
        <v>3</v>
      </c>
      <c r="N27" s="10">
        <v>2</v>
      </c>
      <c r="O27" s="10">
        <v>2</v>
      </c>
      <c r="P27" s="10">
        <v>2</v>
      </c>
      <c r="Q27" s="10">
        <v>3</v>
      </c>
      <c r="R27" s="10">
        <v>2</v>
      </c>
      <c r="S27" s="12">
        <f t="shared" si="2"/>
        <v>14</v>
      </c>
      <c r="T27" s="13">
        <f t="shared" si="3"/>
        <v>2.3333333333333335</v>
      </c>
      <c r="U27" s="5" t="s">
        <v>14</v>
      </c>
      <c r="V27" s="10">
        <v>3</v>
      </c>
      <c r="W27" s="10">
        <v>2</v>
      </c>
      <c r="X27" s="10">
        <v>3</v>
      </c>
      <c r="Y27" s="10">
        <v>2</v>
      </c>
      <c r="Z27" s="10">
        <v>3</v>
      </c>
      <c r="AA27" s="10">
        <v>2</v>
      </c>
      <c r="AB27" s="12">
        <f t="shared" si="4"/>
        <v>15</v>
      </c>
      <c r="AC27" s="13">
        <f t="shared" si="5"/>
        <v>2.5</v>
      </c>
      <c r="AD27" s="5" t="s">
        <v>14</v>
      </c>
      <c r="AE27" s="14">
        <f t="shared" si="6"/>
        <v>44</v>
      </c>
      <c r="AF27" s="15">
        <f t="shared" si="7"/>
        <v>2.4444444444444446</v>
      </c>
      <c r="AG27" s="5" t="s">
        <v>14</v>
      </c>
    </row>
    <row r="28" spans="2:33" x14ac:dyDescent="0.25">
      <c r="B28" s="37"/>
      <c r="C28" s="37"/>
      <c r="D28" s="40"/>
      <c r="E28" s="41"/>
      <c r="F28" s="41"/>
      <c r="G28" s="41"/>
      <c r="H28" s="41"/>
      <c r="I28" s="41"/>
      <c r="J28" s="42"/>
      <c r="K28" s="1" t="s">
        <v>11</v>
      </c>
      <c r="L28" s="8">
        <v>0.66</v>
      </c>
      <c r="M28" s="40"/>
      <c r="N28" s="41"/>
      <c r="O28" s="41"/>
      <c r="P28" s="41"/>
      <c r="Q28" s="41"/>
      <c r="R28" s="41"/>
      <c r="S28" s="42"/>
      <c r="T28" s="1" t="s">
        <v>11</v>
      </c>
      <c r="U28" s="8">
        <v>0.66</v>
      </c>
      <c r="V28" s="40"/>
      <c r="W28" s="41"/>
      <c r="X28" s="41"/>
      <c r="Y28" s="41"/>
      <c r="Z28" s="41"/>
      <c r="AA28" s="41"/>
      <c r="AB28" s="42"/>
      <c r="AC28" s="1" t="s">
        <v>11</v>
      </c>
      <c r="AD28" s="8">
        <v>0.66</v>
      </c>
      <c r="AE28" s="2"/>
      <c r="AF28" s="2"/>
      <c r="AG28" s="2"/>
    </row>
    <row r="29" spans="2:33" x14ac:dyDescent="0.25">
      <c r="B29" s="38"/>
      <c r="C29" s="38"/>
      <c r="D29" s="40" t="s">
        <v>16</v>
      </c>
      <c r="E29" s="41"/>
      <c r="F29" s="41"/>
      <c r="G29" s="41"/>
      <c r="H29" s="41"/>
      <c r="I29" s="41"/>
      <c r="J29" s="42"/>
      <c r="K29" s="9">
        <v>20</v>
      </c>
      <c r="L29" s="9">
        <v>100</v>
      </c>
      <c r="M29" s="40" t="s">
        <v>16</v>
      </c>
      <c r="N29" s="41"/>
      <c r="O29" s="41"/>
      <c r="P29" s="41"/>
      <c r="Q29" s="41"/>
      <c r="R29" s="41"/>
      <c r="S29" s="42"/>
      <c r="T29" s="9">
        <v>20</v>
      </c>
      <c r="U29" s="9">
        <v>100</v>
      </c>
      <c r="V29" s="40" t="s">
        <v>16</v>
      </c>
      <c r="W29" s="41"/>
      <c r="X29" s="41"/>
      <c r="Y29" s="41"/>
      <c r="Z29" s="41"/>
      <c r="AA29" s="41"/>
      <c r="AB29" s="42"/>
      <c r="AC29" s="9">
        <v>20</v>
      </c>
      <c r="AD29" s="9">
        <v>100</v>
      </c>
      <c r="AE29" s="2"/>
      <c r="AF29" s="2"/>
      <c r="AG29" s="2"/>
    </row>
    <row r="30" spans="2:33" x14ac:dyDescent="0.25">
      <c r="B30" s="38"/>
      <c r="C30" s="38"/>
      <c r="D30" s="40" t="s">
        <v>20</v>
      </c>
      <c r="E30" s="41"/>
      <c r="F30" s="41"/>
      <c r="G30" s="41"/>
      <c r="H30" s="41"/>
      <c r="I30" s="41"/>
      <c r="J30" s="42"/>
      <c r="K30" s="6">
        <f>COUNTIF(L8:L27,"І ур")</f>
        <v>0</v>
      </c>
      <c r="L30" s="3">
        <f>(K30/K29)*100</f>
        <v>0</v>
      </c>
      <c r="M30" s="40" t="s">
        <v>20</v>
      </c>
      <c r="N30" s="41"/>
      <c r="O30" s="41"/>
      <c r="P30" s="41"/>
      <c r="Q30" s="41"/>
      <c r="R30" s="41"/>
      <c r="S30" s="42"/>
      <c r="T30" s="6">
        <f>COUNTIF(U8:U27,"І ур")</f>
        <v>0</v>
      </c>
      <c r="U30" s="3">
        <f>(T30/T29)*100</f>
        <v>0</v>
      </c>
      <c r="V30" s="40" t="s">
        <v>20</v>
      </c>
      <c r="W30" s="41"/>
      <c r="X30" s="41"/>
      <c r="Y30" s="41"/>
      <c r="Z30" s="41"/>
      <c r="AA30" s="41"/>
      <c r="AB30" s="42"/>
      <c r="AC30" s="6">
        <f>COUNTIF(AD8:AD27,"І ур")</f>
        <v>0</v>
      </c>
      <c r="AD30" s="3">
        <v>33.333300000000001</v>
      </c>
      <c r="AE30" s="2"/>
      <c r="AF30" s="2"/>
      <c r="AG30" s="2"/>
    </row>
    <row r="31" spans="2:33" x14ac:dyDescent="0.25">
      <c r="B31" s="38"/>
      <c r="C31" s="38"/>
      <c r="D31" s="40" t="s">
        <v>21</v>
      </c>
      <c r="E31" s="41"/>
      <c r="F31" s="41"/>
      <c r="G31" s="41"/>
      <c r="H31" s="41"/>
      <c r="I31" s="41"/>
      <c r="J31" s="42"/>
      <c r="K31" s="6">
        <f>COUNTIF(L8:L27,"ІІ ур")</f>
        <v>18</v>
      </c>
      <c r="L31" s="3">
        <f>(K31/K29)*100</f>
        <v>90</v>
      </c>
      <c r="M31" s="40" t="s">
        <v>21</v>
      </c>
      <c r="N31" s="41"/>
      <c r="O31" s="41"/>
      <c r="P31" s="41"/>
      <c r="Q31" s="41"/>
      <c r="R31" s="41"/>
      <c r="S31" s="42"/>
      <c r="T31" s="6">
        <f>COUNTIF(U8:U27,"ІІ ур")</f>
        <v>18</v>
      </c>
      <c r="U31" s="3">
        <f>(T31/T29)*100</f>
        <v>90</v>
      </c>
      <c r="V31" s="40" t="s">
        <v>21</v>
      </c>
      <c r="W31" s="41"/>
      <c r="X31" s="41"/>
      <c r="Y31" s="41"/>
      <c r="Z31" s="41"/>
      <c r="AA31" s="41"/>
      <c r="AB31" s="42"/>
      <c r="AC31" s="6">
        <f>COUNTIF(AD8:AD27,"ІІ ур")</f>
        <v>18</v>
      </c>
      <c r="AD31" s="3">
        <v>53.332999999999998</v>
      </c>
      <c r="AE31" s="2"/>
      <c r="AF31" s="2"/>
      <c r="AG31" s="2"/>
    </row>
    <row r="32" spans="2:33" x14ac:dyDescent="0.25">
      <c r="B32" s="38"/>
      <c r="C32" s="38"/>
      <c r="D32" s="40" t="s">
        <v>22</v>
      </c>
      <c r="E32" s="41"/>
      <c r="F32" s="41"/>
      <c r="G32" s="41"/>
      <c r="H32" s="41"/>
      <c r="I32" s="41"/>
      <c r="J32" s="42"/>
      <c r="K32" s="6">
        <f>COUNTIF(L8:L27,"ІІІ ур")</f>
        <v>2</v>
      </c>
      <c r="L32" s="3">
        <f>(K32/K29)*100</f>
        <v>10</v>
      </c>
      <c r="M32" s="40" t="s">
        <v>22</v>
      </c>
      <c r="N32" s="41"/>
      <c r="O32" s="41"/>
      <c r="P32" s="41"/>
      <c r="Q32" s="41"/>
      <c r="R32" s="41"/>
      <c r="S32" s="42"/>
      <c r="T32" s="6">
        <f>COUNTIF(U8:U27,"ІІІ ур")</f>
        <v>2</v>
      </c>
      <c r="U32" s="3">
        <f>(T32/T29)*100</f>
        <v>10</v>
      </c>
      <c r="V32" s="40" t="s">
        <v>22</v>
      </c>
      <c r="W32" s="41"/>
      <c r="X32" s="41"/>
      <c r="Y32" s="41"/>
      <c r="Z32" s="41"/>
      <c r="AA32" s="41"/>
      <c r="AB32" s="42"/>
      <c r="AC32" s="6">
        <f>COUNTIF(AD8:AD27,"ІІІ ур")</f>
        <v>2</v>
      </c>
      <c r="AD32" s="3">
        <v>13.333</v>
      </c>
      <c r="AE32" s="2"/>
      <c r="AF32" s="2"/>
      <c r="AG32" s="2"/>
    </row>
    <row r="33" spans="2:33" x14ac:dyDescent="0.25">
      <c r="B33" s="38"/>
      <c r="C33" s="3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" t="s">
        <v>11</v>
      </c>
      <c r="AG33" s="8">
        <v>0.66</v>
      </c>
    </row>
    <row r="34" spans="2:33" x14ac:dyDescent="0.25">
      <c r="B34" s="38"/>
      <c r="C34" s="38"/>
      <c r="D34" s="43" t="s">
        <v>17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60"/>
      <c r="AF34" s="9">
        <v>20</v>
      </c>
      <c r="AG34" s="9">
        <v>100</v>
      </c>
    </row>
    <row r="35" spans="2:33" x14ac:dyDescent="0.25">
      <c r="B35" s="38"/>
      <c r="C35" s="38"/>
      <c r="D35" s="20" t="s">
        <v>23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6">
        <f>COUNTIF(AG8:AG27,"І ур")</f>
        <v>1</v>
      </c>
      <c r="AG35" s="3">
        <f>(AF35/AF34)*100</f>
        <v>5</v>
      </c>
    </row>
    <row r="36" spans="2:33" x14ac:dyDescent="0.25">
      <c r="B36" s="38"/>
      <c r="C36" s="38"/>
      <c r="D36" s="20" t="s">
        <v>18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6">
        <f>COUNTIF(AG8:AG27,"ІІ ур")</f>
        <v>17</v>
      </c>
      <c r="AG36" s="3">
        <f>(AF36/AF34)*100</f>
        <v>85</v>
      </c>
    </row>
    <row r="37" spans="2:33" x14ac:dyDescent="0.25">
      <c r="B37" s="39"/>
      <c r="C37" s="39"/>
      <c r="D37" s="20" t="s">
        <v>19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6">
        <f>COUNTIF(AG8:AG27,"ІІІ ур")</f>
        <v>2</v>
      </c>
      <c r="AG37" s="3">
        <f>(AF37/AF34)*100</f>
        <v>10</v>
      </c>
    </row>
  </sheetData>
  <mergeCells count="43">
    <mergeCell ref="D37:AE37"/>
    <mergeCell ref="V32:AB32"/>
    <mergeCell ref="D33:AE33"/>
    <mergeCell ref="D34:AE34"/>
    <mergeCell ref="D35:AE35"/>
    <mergeCell ref="D36:AE36"/>
    <mergeCell ref="AC6:AC7"/>
    <mergeCell ref="AD6:AD7"/>
    <mergeCell ref="AE6:AE7"/>
    <mergeCell ref="AF6:AF7"/>
    <mergeCell ref="AG6:AG7"/>
    <mergeCell ref="B28:B37"/>
    <mergeCell ref="C28:C37"/>
    <mergeCell ref="D28:J28"/>
    <mergeCell ref="M28:S28"/>
    <mergeCell ref="V28:AB28"/>
    <mergeCell ref="D29:J29"/>
    <mergeCell ref="M29:S29"/>
    <mergeCell ref="V29:AB29"/>
    <mergeCell ref="D30:J30"/>
    <mergeCell ref="M30:S30"/>
    <mergeCell ref="V30:AB30"/>
    <mergeCell ref="D31:J31"/>
    <mergeCell ref="M31:S31"/>
    <mergeCell ref="V31:AB31"/>
    <mergeCell ref="D32:J32"/>
    <mergeCell ref="M32:S32"/>
    <mergeCell ref="AB6:AB7"/>
    <mergeCell ref="A1:AH1"/>
    <mergeCell ref="A2:AH2"/>
    <mergeCell ref="A3:AH3"/>
    <mergeCell ref="B5:AG5"/>
    <mergeCell ref="B6:B7"/>
    <mergeCell ref="C6:C7"/>
    <mergeCell ref="D6:I6"/>
    <mergeCell ref="J6:J7"/>
    <mergeCell ref="K6:K7"/>
    <mergeCell ref="L6:L7"/>
    <mergeCell ref="M6:R6"/>
    <mergeCell ref="S6:S7"/>
    <mergeCell ref="T6:T7"/>
    <mergeCell ref="U6:U7"/>
    <mergeCell ref="V6:A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2-х старт</vt:lpstr>
      <vt:lpstr>промежуточный </vt:lpstr>
      <vt:lpstr>от 2 лет 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2023-02-13T09:35:55Z</dcterms:modified>
</cp:coreProperties>
</file>