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AB7972C6-ABC3-4B9C-A810-8503D578B2DD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state="hidden" r:id="rId5"/>
    <sheet name="сводная " sheetId="6" r:id="rId6"/>
    <sheet name="Лист7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0" i="6" l="1"/>
  <c r="O19" i="6"/>
  <c r="P19" i="6" s="1"/>
  <c r="O18" i="6"/>
  <c r="P18" i="6" s="1"/>
  <c r="O17" i="6"/>
  <c r="P17" i="6" s="1"/>
  <c r="O16" i="6"/>
  <c r="P16" i="6" s="1"/>
  <c r="O15" i="6"/>
  <c r="P15" i="6" s="1"/>
  <c r="O14" i="6"/>
  <c r="P14" i="6" s="1"/>
  <c r="O13" i="6"/>
  <c r="P13" i="6" s="1"/>
  <c r="O12" i="6"/>
  <c r="P12" i="6" s="1"/>
  <c r="O11" i="6"/>
  <c r="O10" i="6"/>
  <c r="P10" i="6" s="1"/>
  <c r="P20" i="6"/>
  <c r="P11" i="6"/>
  <c r="O6" i="6"/>
  <c r="P6" i="6" s="1"/>
  <c r="O5" i="6"/>
  <c r="P5" i="6" s="1"/>
  <c r="G25" i="4"/>
  <c r="H25" i="4" s="1"/>
  <c r="G24" i="4"/>
  <c r="H24" i="4" s="1"/>
  <c r="N18" i="3"/>
  <c r="G21" i="2"/>
  <c r="H21" i="2" s="1"/>
  <c r="G10" i="1"/>
  <c r="S13" i="1"/>
  <c r="T13" i="1" s="1"/>
  <c r="N18" i="1"/>
  <c r="H13" i="1"/>
  <c r="N21" i="2" l="1"/>
  <c r="O21" i="2" s="1"/>
  <c r="J33" i="5"/>
  <c r="K33" i="5" s="1"/>
  <c r="J32" i="5"/>
  <c r="K32" i="5" s="1"/>
  <c r="J31" i="5"/>
  <c r="J30" i="5"/>
  <c r="K30" i="5" s="1"/>
  <c r="J29" i="5"/>
  <c r="J28" i="5"/>
  <c r="K28" i="5" s="1"/>
  <c r="J27" i="5"/>
  <c r="K27" i="5" s="1"/>
  <c r="J26" i="5"/>
  <c r="K26" i="5"/>
  <c r="J25" i="5"/>
  <c r="J24" i="5"/>
  <c r="K24" i="5" s="1"/>
  <c r="J23" i="5"/>
  <c r="J22" i="5"/>
  <c r="K22" i="5" s="1"/>
  <c r="J21" i="5"/>
  <c r="J20" i="5"/>
  <c r="K20" i="5" s="1"/>
  <c r="G22" i="4"/>
  <c r="H22" i="4" s="1"/>
  <c r="G21" i="4"/>
  <c r="H21" i="4" s="1"/>
  <c r="G20" i="4"/>
  <c r="H20" i="4" s="1"/>
  <c r="U26" i="3"/>
  <c r="V26" i="3" s="1"/>
  <c r="U25" i="3"/>
  <c r="V25" i="3" s="1"/>
  <c r="U23" i="3"/>
  <c r="V23" i="3" s="1"/>
  <c r="U22" i="3"/>
  <c r="V22" i="3" s="1"/>
  <c r="U21" i="3"/>
  <c r="V21" i="3" s="1"/>
  <c r="U20" i="3"/>
  <c r="V20" i="3" s="1"/>
  <c r="M26" i="3"/>
  <c r="M25" i="3"/>
  <c r="M23" i="3"/>
  <c r="M22" i="3"/>
  <c r="M21" i="3"/>
  <c r="M20" i="3"/>
  <c r="L24" i="2"/>
  <c r="M24" i="2" s="1"/>
  <c r="L23" i="2"/>
  <c r="M23" i="2" s="1"/>
  <c r="L22" i="2"/>
  <c r="M22" i="2" s="1"/>
  <c r="L21" i="2"/>
  <c r="M21" i="2" s="1"/>
  <c r="L20" i="2"/>
  <c r="M20" i="2" s="1"/>
  <c r="L19" i="2"/>
  <c r="M19" i="2" s="1"/>
  <c r="L18" i="2"/>
  <c r="M18" i="2" s="1"/>
  <c r="L17" i="2"/>
  <c r="M17" i="2" s="1"/>
  <c r="L16" i="2"/>
  <c r="M16" i="2" s="1"/>
  <c r="G24" i="2"/>
  <c r="G23" i="2"/>
  <c r="G22" i="2"/>
  <c r="H22" i="2" s="1"/>
  <c r="G20" i="2"/>
  <c r="G19" i="2"/>
  <c r="G18" i="2"/>
  <c r="G17" i="2"/>
  <c r="G16" i="2"/>
  <c r="S27" i="1"/>
  <c r="T27" i="1" s="1"/>
  <c r="S26" i="1"/>
  <c r="T26" i="1" s="1"/>
  <c r="S25" i="1"/>
  <c r="S24" i="1"/>
  <c r="T24" i="1" s="1"/>
  <c r="S22" i="1"/>
  <c r="T22" i="1" s="1"/>
  <c r="M27" i="1"/>
  <c r="N27" i="1" s="1"/>
  <c r="M26" i="1"/>
  <c r="N26" i="1" s="1"/>
  <c r="M25" i="1"/>
  <c r="N25" i="1" s="1"/>
  <c r="M24" i="1"/>
  <c r="N24" i="1" s="1"/>
  <c r="G27" i="1"/>
  <c r="G26" i="1"/>
  <c r="G25" i="1"/>
  <c r="H25" i="1" s="1"/>
  <c r="G24" i="1"/>
  <c r="M22" i="1"/>
  <c r="N22" i="1" s="1"/>
  <c r="G22" i="1"/>
  <c r="U25" i="1" l="1"/>
  <c r="V25" i="1" s="1"/>
  <c r="T25" i="1"/>
  <c r="W26" i="3"/>
  <c r="X26" i="3" s="1"/>
  <c r="N26" i="3"/>
  <c r="N25" i="3"/>
  <c r="W25" i="3"/>
  <c r="X25" i="3" s="1"/>
  <c r="N23" i="3"/>
  <c r="W23" i="3"/>
  <c r="X23" i="3" s="1"/>
  <c r="W22" i="3"/>
  <c r="X22" i="3" s="1"/>
  <c r="N22" i="3"/>
  <c r="N21" i="3"/>
  <c r="W21" i="3"/>
  <c r="X21" i="3" s="1"/>
  <c r="W20" i="3"/>
  <c r="X20" i="3" s="1"/>
  <c r="N20" i="3"/>
  <c r="H26" i="1"/>
  <c r="U26" i="1"/>
  <c r="V26" i="1" s="1"/>
  <c r="H27" i="1"/>
  <c r="U27" i="1"/>
  <c r="V27" i="1" s="1"/>
  <c r="H24" i="1"/>
  <c r="U24" i="1"/>
  <c r="V24" i="1" s="1"/>
  <c r="H22" i="1"/>
  <c r="U22" i="1"/>
  <c r="V22" i="1" s="1"/>
  <c r="N22" i="2"/>
  <c r="O22" i="2" s="1"/>
  <c r="H16" i="2"/>
  <c r="N16" i="2"/>
  <c r="O16" i="2" s="1"/>
  <c r="H17" i="2"/>
  <c r="N17" i="2"/>
  <c r="O17" i="2" s="1"/>
  <c r="H18" i="2"/>
  <c r="N18" i="2"/>
  <c r="O18" i="2" s="1"/>
  <c r="H19" i="2"/>
  <c r="N19" i="2"/>
  <c r="O19" i="2" s="1"/>
  <c r="H20" i="2"/>
  <c r="N20" i="2"/>
  <c r="O20" i="2" s="1"/>
  <c r="H23" i="2"/>
  <c r="N23" i="2"/>
  <c r="O23" i="2" s="1"/>
  <c r="H24" i="2"/>
  <c r="N24" i="2"/>
  <c r="O24" i="2" s="1"/>
  <c r="K31" i="5"/>
  <c r="K29" i="5"/>
  <c r="K25" i="5"/>
  <c r="K23" i="5"/>
  <c r="K21" i="5"/>
  <c r="O7" i="6" l="1"/>
  <c r="P7" i="6" s="1"/>
  <c r="O8" i="6"/>
  <c r="P8" i="6" s="1"/>
  <c r="O9" i="6"/>
  <c r="P9" i="6" s="1"/>
  <c r="O21" i="6"/>
  <c r="P21" i="6" s="1"/>
  <c r="O22" i="6"/>
  <c r="P22" i="6" s="1"/>
  <c r="G11" i="1" l="1"/>
  <c r="H11" i="1" l="1"/>
  <c r="J12" i="5"/>
  <c r="K12" i="5" l="1"/>
  <c r="G14" i="4"/>
  <c r="H14" i="4" s="1"/>
  <c r="U17" i="3" l="1"/>
  <c r="V17" i="3" s="1"/>
  <c r="G19" i="1" l="1"/>
  <c r="H19" i="1" s="1"/>
  <c r="G15" i="1"/>
  <c r="H15" i="1" s="1"/>
  <c r="J34" i="5" l="1"/>
  <c r="J19" i="5"/>
  <c r="J18" i="5"/>
  <c r="J17" i="5"/>
  <c r="J16" i="5"/>
  <c r="J15" i="5"/>
  <c r="J14" i="5"/>
  <c r="J13" i="5"/>
  <c r="K13" i="5" s="1"/>
  <c r="J11" i="5"/>
  <c r="G23" i="4"/>
  <c r="H23" i="4" s="1"/>
  <c r="G19" i="4"/>
  <c r="H19" i="4" s="1"/>
  <c r="G18" i="4"/>
  <c r="H18" i="4" s="1"/>
  <c r="G17" i="4"/>
  <c r="H17" i="4" s="1"/>
  <c r="G16" i="4"/>
  <c r="H16" i="4" s="1"/>
  <c r="G15" i="4"/>
  <c r="H15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U24" i="3"/>
  <c r="V24" i="3" s="1"/>
  <c r="M24" i="3"/>
  <c r="U19" i="3"/>
  <c r="V19" i="3" s="1"/>
  <c r="M19" i="3"/>
  <c r="U18" i="3"/>
  <c r="M17" i="3"/>
  <c r="U16" i="3"/>
  <c r="V16" i="3" s="1"/>
  <c r="M16" i="3"/>
  <c r="U15" i="3"/>
  <c r="V15" i="3" s="1"/>
  <c r="M15" i="3"/>
  <c r="U14" i="3"/>
  <c r="V14" i="3" s="1"/>
  <c r="M14" i="3"/>
  <c r="U13" i="3"/>
  <c r="V13" i="3" s="1"/>
  <c r="M13" i="3"/>
  <c r="U12" i="3"/>
  <c r="V12" i="3" s="1"/>
  <c r="M12" i="3"/>
  <c r="U11" i="3"/>
  <c r="V11" i="3" s="1"/>
  <c r="M11" i="3"/>
  <c r="U10" i="3"/>
  <c r="V10" i="3" s="1"/>
  <c r="M10" i="3"/>
  <c r="U9" i="3"/>
  <c r="V9" i="3" s="1"/>
  <c r="M9" i="3"/>
  <c r="L27" i="2"/>
  <c r="M27" i="2" s="1"/>
  <c r="G27" i="2"/>
  <c r="L26" i="2"/>
  <c r="M26" i="2" s="1"/>
  <c r="G26" i="2"/>
  <c r="L25" i="2"/>
  <c r="M25" i="2" s="1"/>
  <c r="G25" i="2"/>
  <c r="L15" i="2"/>
  <c r="M15" i="2" s="1"/>
  <c r="G15" i="2"/>
  <c r="L14" i="2"/>
  <c r="M14" i="2" s="1"/>
  <c r="G14" i="2"/>
  <c r="L13" i="2"/>
  <c r="M13" i="2" s="1"/>
  <c r="G13" i="2"/>
  <c r="L12" i="2"/>
  <c r="M12" i="2" s="1"/>
  <c r="G12" i="2"/>
  <c r="L11" i="2"/>
  <c r="M11" i="2" s="1"/>
  <c r="G11" i="2"/>
  <c r="L10" i="2"/>
  <c r="M10" i="2" s="1"/>
  <c r="G10" i="2"/>
  <c r="S23" i="1"/>
  <c r="T23" i="1" s="1"/>
  <c r="M23" i="1"/>
  <c r="N23" i="1" s="1"/>
  <c r="G23" i="1"/>
  <c r="S21" i="1"/>
  <c r="T21" i="1" s="1"/>
  <c r="M21" i="1"/>
  <c r="N21" i="1" s="1"/>
  <c r="G21" i="1"/>
  <c r="S20" i="1"/>
  <c r="T20" i="1" s="1"/>
  <c r="M20" i="1"/>
  <c r="N20" i="1" s="1"/>
  <c r="G20" i="1"/>
  <c r="S19" i="1"/>
  <c r="T19" i="1" s="1"/>
  <c r="M19" i="1"/>
  <c r="S18" i="1"/>
  <c r="T18" i="1" s="1"/>
  <c r="G18" i="1"/>
  <c r="S17" i="1"/>
  <c r="T17" i="1" s="1"/>
  <c r="M17" i="1"/>
  <c r="N17" i="1" s="1"/>
  <c r="G17" i="1"/>
  <c r="S16" i="1"/>
  <c r="M16" i="1"/>
  <c r="N16" i="1" s="1"/>
  <c r="G16" i="1"/>
  <c r="H16" i="1" s="1"/>
  <c r="S15" i="1"/>
  <c r="M15" i="1"/>
  <c r="N15" i="1" s="1"/>
  <c r="S14" i="1"/>
  <c r="T14" i="1" s="1"/>
  <c r="M14" i="1"/>
  <c r="N14" i="1" s="1"/>
  <c r="G14" i="1"/>
  <c r="M13" i="1"/>
  <c r="S12" i="1"/>
  <c r="T12" i="1" s="1"/>
  <c r="M12" i="1"/>
  <c r="N12" i="1" s="1"/>
  <c r="G12" i="1"/>
  <c r="S11" i="1"/>
  <c r="T11" i="1" s="1"/>
  <c r="M11" i="1"/>
  <c r="S10" i="1"/>
  <c r="T10" i="1" s="1"/>
  <c r="M10" i="1"/>
  <c r="H10" i="1"/>
  <c r="U16" i="1" l="1"/>
  <c r="V16" i="1" s="1"/>
  <c r="T16" i="1"/>
  <c r="V18" i="3"/>
  <c r="W18" i="3"/>
  <c r="X18" i="3" s="1"/>
  <c r="W24" i="3"/>
  <c r="X24" i="3" s="1"/>
  <c r="N24" i="3"/>
  <c r="N19" i="3"/>
  <c r="W19" i="3"/>
  <c r="X19" i="3" s="1"/>
  <c r="N17" i="3"/>
  <c r="W17" i="3"/>
  <c r="X17" i="3" s="1"/>
  <c r="W16" i="3"/>
  <c r="X16" i="3" s="1"/>
  <c r="N16" i="3"/>
  <c r="W15" i="3"/>
  <c r="X15" i="3" s="1"/>
  <c r="N15" i="3"/>
  <c r="W14" i="3"/>
  <c r="X14" i="3" s="1"/>
  <c r="N14" i="3"/>
  <c r="W13" i="3"/>
  <c r="X13" i="3" s="1"/>
  <c r="N13" i="3"/>
  <c r="W12" i="3"/>
  <c r="X12" i="3" s="1"/>
  <c r="N12" i="3"/>
  <c r="N11" i="3"/>
  <c r="W11" i="3"/>
  <c r="X11" i="3" s="1"/>
  <c r="W10" i="3"/>
  <c r="X10" i="3" s="1"/>
  <c r="N10" i="3"/>
  <c r="N9" i="3"/>
  <c r="W9" i="3"/>
  <c r="X9" i="3" s="1"/>
  <c r="T15" i="1"/>
  <c r="U15" i="1"/>
  <c r="V15" i="1" s="1"/>
  <c r="N19" i="1"/>
  <c r="U19" i="1"/>
  <c r="V19" i="1" s="1"/>
  <c r="N13" i="1"/>
  <c r="U13" i="1"/>
  <c r="V13" i="1" s="1"/>
  <c r="N11" i="1"/>
  <c r="U11" i="1"/>
  <c r="V11" i="1" s="1"/>
  <c r="N10" i="1"/>
  <c r="U10" i="1"/>
  <c r="V10" i="1" s="1"/>
  <c r="H18" i="1"/>
  <c r="U18" i="1"/>
  <c r="V18" i="1" s="1"/>
  <c r="H20" i="1"/>
  <c r="U20" i="1"/>
  <c r="V20" i="1" s="1"/>
  <c r="H14" i="1"/>
  <c r="U14" i="1"/>
  <c r="V14" i="1" s="1"/>
  <c r="H23" i="1"/>
  <c r="U23" i="1"/>
  <c r="V23" i="1" s="1"/>
  <c r="H21" i="1"/>
  <c r="U21" i="1"/>
  <c r="V21" i="1" s="1"/>
  <c r="H17" i="1"/>
  <c r="U17" i="1"/>
  <c r="V17" i="1" s="1"/>
  <c r="H12" i="1"/>
  <c r="U12" i="1"/>
  <c r="V12" i="1" s="1"/>
  <c r="H12" i="2"/>
  <c r="N12" i="2"/>
  <c r="O12" i="2" s="1"/>
  <c r="H13" i="2"/>
  <c r="N13" i="2"/>
  <c r="O13" i="2" s="1"/>
  <c r="H14" i="2"/>
  <c r="N14" i="2"/>
  <c r="O14" i="2" s="1"/>
  <c r="H15" i="2"/>
  <c r="N15" i="2"/>
  <c r="O15" i="2" s="1"/>
  <c r="H27" i="2"/>
  <c r="N27" i="2"/>
  <c r="O27" i="2" s="1"/>
  <c r="H26" i="2"/>
  <c r="N26" i="2"/>
  <c r="O26" i="2" s="1"/>
  <c r="H25" i="2"/>
  <c r="N25" i="2"/>
  <c r="O25" i="2" s="1"/>
  <c r="H11" i="2"/>
  <c r="N11" i="2"/>
  <c r="O11" i="2" s="1"/>
  <c r="H10" i="2"/>
  <c r="N10" i="2"/>
  <c r="O10" i="2" s="1"/>
  <c r="K34" i="5"/>
  <c r="K19" i="5"/>
  <c r="K18" i="5"/>
  <c r="K17" i="5"/>
  <c r="K16" i="5"/>
  <c r="K15" i="5"/>
  <c r="K14" i="5"/>
  <c r="K11" i="5"/>
</calcChain>
</file>

<file path=xl/sharedStrings.xml><?xml version="1.0" encoding="utf-8"?>
<sst xmlns="http://schemas.openxmlformats.org/spreadsheetml/2006/main" count="384" uniqueCount="149">
  <si>
    <t>Лист наблюдения</t>
  </si>
  <si>
    <t>Рисование</t>
  </si>
  <si>
    <t>Общее количество баллов</t>
  </si>
  <si>
    <t>Средний балл</t>
  </si>
  <si>
    <t>Музыка</t>
  </si>
  <si>
    <t>Уровень освоения Типовой программы</t>
  </si>
  <si>
    <t>№</t>
  </si>
  <si>
    <t>I</t>
  </si>
  <si>
    <t>II</t>
  </si>
  <si>
    <t xml:space="preserve">1 - уровень – ребенок воспроизводит те или иные действие и знания </t>
  </si>
  <si>
    <t xml:space="preserve">2 - уровень – ребенок владеет определенным запасом знаний </t>
  </si>
  <si>
    <t>3 - уровень – ребенок применяет то, что он знает и умеет</t>
  </si>
  <si>
    <t xml:space="preserve">самостоятельно и творчески использует знания </t>
  </si>
  <si>
    <t>Уровень усвоения Типовой программы</t>
  </si>
  <si>
    <t>Ф.И.О. ребенка</t>
  </si>
  <si>
    <t>Развитие речи</t>
  </si>
  <si>
    <t>Художественная литература</t>
  </si>
  <si>
    <t>Ознакомление с окружающим миром</t>
  </si>
  <si>
    <t>Арон Никита</t>
  </si>
  <si>
    <t>Беллякин Кирилл</t>
  </si>
  <si>
    <t>Біржан Мансур</t>
  </si>
  <si>
    <t>Карпич Владлен</t>
  </si>
  <si>
    <t>Кравец Кэтрин</t>
  </si>
  <si>
    <t>Мурзин Максим</t>
  </si>
  <si>
    <t>Редкин Глеб</t>
  </si>
  <si>
    <t>Тасыбаев Саян</t>
  </si>
  <si>
    <t>Щукина Арина</t>
  </si>
  <si>
    <t>Стратулат Полина</t>
  </si>
  <si>
    <t>Тілеубай Хадиджа</t>
  </si>
  <si>
    <t>Иванова Катя</t>
  </si>
  <si>
    <t>лепка</t>
  </si>
  <si>
    <t>Сводный отчет</t>
  </si>
  <si>
    <t>Ф.И. ребенка</t>
  </si>
  <si>
    <t>Средний уровень</t>
  </si>
  <si>
    <t>Общее количест во баллов</t>
  </si>
  <si>
    <t>Уровень развития</t>
  </si>
  <si>
    <t>Ударцев Кирилл</t>
  </si>
  <si>
    <t>Дата проведения:  сентябрь</t>
  </si>
  <si>
    <t>Габайдулин Родион</t>
  </si>
  <si>
    <t>Жамболатұлы Раян</t>
  </si>
  <si>
    <t>Жангелді Алинур</t>
  </si>
  <si>
    <t>Кабылова Адина</t>
  </si>
  <si>
    <t>Кыздарбеков Сырым</t>
  </si>
  <si>
    <t>Мурат Маншук</t>
  </si>
  <si>
    <t>Сегизбаев Алан</t>
  </si>
  <si>
    <t>Түрсынбек Жанарыс</t>
  </si>
  <si>
    <t>Харахороин Герман</t>
  </si>
  <si>
    <t xml:space="preserve">результатов диагностики  стартого контроля  </t>
  </si>
  <si>
    <t>Лист наблюдения результатов диагностики стартого контроля</t>
  </si>
  <si>
    <t>сентябрь</t>
  </si>
  <si>
    <t>5 -С.1</t>
  </si>
  <si>
    <t>5 -С.2</t>
  </si>
  <si>
    <t>5 -С.3</t>
  </si>
  <si>
    <t>5 -С.4</t>
  </si>
  <si>
    <t>5 -С.5</t>
  </si>
  <si>
    <t>5 -С.6</t>
  </si>
  <si>
    <t>5 -С.7</t>
  </si>
  <si>
    <t xml:space="preserve">                           Образовательная область «Социум» </t>
  </si>
  <si>
    <t>Есполған Толғанай</t>
  </si>
  <si>
    <t>I уровень   -9              II уровень  -15   III уровень -0</t>
  </si>
  <si>
    <t xml:space="preserve">    I</t>
  </si>
  <si>
    <t xml:space="preserve">результатов диагностики  стартого контроля  Учебный год: 2021-2022       Группа  "Балдәурен"   (от 5 лет)     </t>
  </si>
  <si>
    <t>Кален Аман</t>
  </si>
  <si>
    <t xml:space="preserve">Учебный год: 2022-2023      Группа  "Ара" (от 2 лет)       </t>
  </si>
  <si>
    <t xml:space="preserve"> развитие творческих навыков, исследовательской деятельности</t>
  </si>
  <si>
    <t>III уровень-0</t>
  </si>
  <si>
    <t>Сенсорика</t>
  </si>
  <si>
    <t xml:space="preserve"> развитие познавательных и интеллектуальных навыков</t>
  </si>
  <si>
    <t xml:space="preserve"> развитие коммуникативных навыков</t>
  </si>
  <si>
    <t xml:space="preserve">Учебный год: 2022-2023       Группа  "Ара"   (от 2 лет)     </t>
  </si>
  <si>
    <t xml:space="preserve"> физическое развитие</t>
  </si>
  <si>
    <t xml:space="preserve">о результатах стартового мониторинга по отслеживанию развития умений и навыков детей группы  "Ара"(от 2 л.) на 2022-2023 учебный год </t>
  </si>
  <si>
    <t>Воспитатели: Кемельбаева А.Р.    Токанова Л.В.</t>
  </si>
  <si>
    <t>Асылбек Санжар</t>
  </si>
  <si>
    <t>Әубәкір Муслим</t>
  </si>
  <si>
    <t>Бағдат Айкөркем</t>
  </si>
  <si>
    <t>Городецкая Таисия</t>
  </si>
  <si>
    <t>Демесін Нартай</t>
  </si>
  <si>
    <t>Жусупова Жулдыз</t>
  </si>
  <si>
    <t>Жылқыбай Батыр</t>
  </si>
  <si>
    <t>Кожакин Данил</t>
  </si>
  <si>
    <t>Лоор Дима</t>
  </si>
  <si>
    <t>Миленкова Арина</t>
  </si>
  <si>
    <t>Момот Тимофей</t>
  </si>
  <si>
    <t>Прокопчук Эмина</t>
  </si>
  <si>
    <t>Саидова Рамина</t>
  </si>
  <si>
    <t>Симонов Макар</t>
  </si>
  <si>
    <t>Токанова Назария</t>
  </si>
  <si>
    <t>Хакимов Эмир</t>
  </si>
  <si>
    <t>Шаркаев Карим</t>
  </si>
  <si>
    <t>Юнусова Айлин</t>
  </si>
  <si>
    <t>2-Т.1</t>
  </si>
  <si>
    <t>2-Т.2</t>
  </si>
  <si>
    <t>2-Т.3</t>
  </si>
  <si>
    <t>2-Т.4</t>
  </si>
  <si>
    <t>2-Т.5</t>
  </si>
  <si>
    <t>2- Т.6</t>
  </si>
  <si>
    <t>2- Т.7</t>
  </si>
  <si>
    <t>2- Т.8</t>
  </si>
  <si>
    <t>2 -Т.9</t>
  </si>
  <si>
    <t>2 -Т.10</t>
  </si>
  <si>
    <t>2 -Т.11</t>
  </si>
  <si>
    <t>2 -Т.12</t>
  </si>
  <si>
    <t>2 -П.1</t>
  </si>
  <si>
    <t>2 -П.2</t>
  </si>
  <si>
    <t>2 -П.3</t>
  </si>
  <si>
    <t>2 -П.4</t>
  </si>
  <si>
    <t>2 - П.5</t>
  </si>
  <si>
    <t>2 -П.6</t>
  </si>
  <si>
    <t>2- П.7</t>
  </si>
  <si>
    <t xml:space="preserve">Городецкая Таисия </t>
  </si>
  <si>
    <t>Жылқыбай  Батыр</t>
  </si>
  <si>
    <t>Лоор дима</t>
  </si>
  <si>
    <t>2 -К.1</t>
  </si>
  <si>
    <t>2 -К.2</t>
  </si>
  <si>
    <t>2 -К.3</t>
  </si>
  <si>
    <t>2 -К.4</t>
  </si>
  <si>
    <t>2 -К.5</t>
  </si>
  <si>
    <t>2 -К.6</t>
  </si>
  <si>
    <t>2 -К.7</t>
  </si>
  <si>
    <t>2 -К.8</t>
  </si>
  <si>
    <t>2 -К.9</t>
  </si>
  <si>
    <t>2 -К.10</t>
  </si>
  <si>
    <t>2 -К.11</t>
  </si>
  <si>
    <t>2-К.12</t>
  </si>
  <si>
    <t>2-К.13</t>
  </si>
  <si>
    <t>2-К.14</t>
  </si>
  <si>
    <t>2-К.15</t>
  </si>
  <si>
    <t>2 -К.16</t>
  </si>
  <si>
    <t>2 -Зд.1</t>
  </si>
  <si>
    <t>2 -Зд.2</t>
  </si>
  <si>
    <t>2 -Зд.3</t>
  </si>
  <si>
    <t>2 -Зд.4</t>
  </si>
  <si>
    <t>Кожкин Данил</t>
  </si>
  <si>
    <t>I уровень   -13        II уровень  -5</t>
  </si>
  <si>
    <t>III уровень- 0</t>
  </si>
  <si>
    <t>I уровень   -13         II уровень  - 5  III уровень -0</t>
  </si>
  <si>
    <t>I уровень -14             II уровень  - 4</t>
  </si>
  <si>
    <t>I уровень   - 14    II уровень  -4</t>
  </si>
  <si>
    <t>III уровень  -0</t>
  </si>
  <si>
    <r>
      <rPr>
        <b/>
        <sz val="11"/>
        <color theme="1"/>
        <rFont val="Calibri"/>
        <family val="2"/>
        <charset val="204"/>
        <scheme val="minor"/>
      </rPr>
      <t>II уровень -5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</si>
  <si>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t xml:space="preserve">            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 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 xml:space="preserve">Всего детей – 18      </t>
    </r>
    <r>
      <rPr>
        <sz val="11"/>
        <color theme="1"/>
        <rFont val="Calibri"/>
        <family val="2"/>
        <charset val="204"/>
        <scheme val="minor"/>
      </rPr>
      <t xml:space="preserve">
                                        </t>
    </r>
    <r>
      <rPr>
        <b/>
        <sz val="11"/>
        <color theme="1"/>
        <rFont val="Calibri"/>
        <family val="2"/>
        <charset val="204"/>
        <scheme val="minor"/>
      </rPr>
      <t>I уровень - 13</t>
    </r>
    <r>
      <rPr>
        <sz val="12"/>
        <color theme="1"/>
        <rFont val="Calibri"/>
        <family val="2"/>
        <charset val="204"/>
        <scheme val="minor"/>
      </rPr>
      <t xml:space="preserve">
</t>
    </r>
  </si>
  <si>
    <t>Доля детей с низким уровнем - 72%</t>
  </si>
  <si>
    <t>Доля детей средним уровнем - 28%</t>
  </si>
  <si>
    <t>Доля детей средним уровнем - 0%</t>
  </si>
  <si>
    <t>физическое развитие</t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</si>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</sst>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1" fontId="7" fillId="0" borderId="19" xfId="0" applyNumberFormat="1" applyFont="1" applyBorder="1" applyAlignment="1">
      <alignment horizontal="center" wrapText="1"/>
    </xf>
    <xf numFmtId="164" fontId="7" fillId="0" borderId="14" xfId="0" applyNumberFormat="1" applyFont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 wrapText="1"/>
    </xf>
    <xf numFmtId="0" fontId="8" fillId="0" borderId="0" xfId="0" applyFont="1"/>
    <xf numFmtId="0" fontId="1" fillId="0" borderId="0" xfId="0" applyFont="1" applyAlignment="1">
      <alignment horizontal="left"/>
    </xf>
    <xf numFmtId="0" fontId="6" fillId="0" borderId="14" xfId="0" applyFont="1" applyBorder="1" applyAlignment="1">
      <alignment horizontal="center" wrapText="1"/>
    </xf>
    <xf numFmtId="164" fontId="6" fillId="0" borderId="14" xfId="0" applyNumberFormat="1" applyFont="1" applyBorder="1" applyAlignment="1">
      <alignment horizontal="center" wrapText="1"/>
    </xf>
    <xf numFmtId="0" fontId="3" fillId="0" borderId="19" xfId="0" applyFont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7" fillId="0" borderId="19" xfId="0" applyFont="1" applyBorder="1" applyAlignment="1">
      <alignment horizontal="center" wrapText="1"/>
    </xf>
    <xf numFmtId="164" fontId="7" fillId="0" borderId="19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10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5" fillId="0" borderId="21" xfId="0" applyFont="1" applyBorder="1" applyAlignment="1">
      <alignment vertical="center" wrapText="1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vertical="center" wrapText="1"/>
    </xf>
    <xf numFmtId="1" fontId="7" fillId="0" borderId="32" xfId="0" applyNumberFormat="1" applyFont="1" applyBorder="1" applyAlignment="1">
      <alignment horizontal="center" wrapText="1"/>
    </xf>
    <xf numFmtId="164" fontId="7" fillId="0" borderId="34" xfId="0" applyNumberFormat="1" applyFont="1" applyBorder="1" applyAlignment="1">
      <alignment horizontal="center" wrapText="1"/>
    </xf>
    <xf numFmtId="0" fontId="2" fillId="0" borderId="32" xfId="0" applyFont="1" applyBorder="1" applyAlignment="1">
      <alignment horizontal="center"/>
    </xf>
    <xf numFmtId="0" fontId="5" fillId="0" borderId="10" xfId="0" applyFont="1" applyBorder="1" applyAlignment="1">
      <alignment vertical="center" wrapTex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164" fontId="7" fillId="0" borderId="15" xfId="0" applyNumberFormat="1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1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0" fontId="7" fillId="0" borderId="18" xfId="0" applyFont="1" applyBorder="1" applyAlignment="1">
      <alignment horizontal="center" wrapText="1"/>
    </xf>
    <xf numFmtId="0" fontId="7" fillId="0" borderId="2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center" wrapText="1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 wrapText="1"/>
    </xf>
    <xf numFmtId="0" fontId="7" fillId="0" borderId="31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0" fontId="7" fillId="0" borderId="32" xfId="0" applyFont="1" applyBorder="1" applyAlignment="1">
      <alignment horizontal="center" wrapText="1"/>
    </xf>
    <xf numFmtId="0" fontId="7" fillId="0" borderId="33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textRotation="90" wrapText="1"/>
    </xf>
    <xf numFmtId="0" fontId="1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7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2" fillId="0" borderId="4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5" fillId="2" borderId="14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wrapText="1"/>
    </xf>
    <xf numFmtId="164" fontId="7" fillId="2" borderId="15" xfId="0" applyNumberFormat="1" applyFont="1" applyFill="1" applyBorder="1" applyAlignment="1">
      <alignment horizontal="center" wrapText="1"/>
    </xf>
    <xf numFmtId="0" fontId="7" fillId="2" borderId="17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/>
    </xf>
    <xf numFmtId="164" fontId="6" fillId="2" borderId="14" xfId="0" applyNumberFormat="1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vertical="top" wrapText="1"/>
    </xf>
    <xf numFmtId="164" fontId="3" fillId="2" borderId="14" xfId="0" applyNumberFormat="1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 wrapText="1"/>
    </xf>
    <xf numFmtId="0" fontId="7" fillId="2" borderId="31" xfId="0" applyFont="1" applyFill="1" applyBorder="1" applyAlignment="1">
      <alignment horizontal="center" wrapText="1"/>
    </xf>
    <xf numFmtId="0" fontId="7" fillId="2" borderId="28" xfId="0" applyFont="1" applyFill="1" applyBorder="1" applyAlignment="1">
      <alignment horizontal="center" wrapText="1"/>
    </xf>
    <xf numFmtId="0" fontId="7" fillId="2" borderId="32" xfId="0" applyFont="1" applyFill="1" applyBorder="1" applyAlignment="1">
      <alignment horizontal="center" wrapText="1"/>
    </xf>
    <xf numFmtId="0" fontId="7" fillId="2" borderId="33" xfId="0" applyFont="1" applyFill="1" applyBorder="1" applyAlignment="1">
      <alignment horizontal="center"/>
    </xf>
    <xf numFmtId="1" fontId="7" fillId="2" borderId="32" xfId="0" applyNumberFormat="1" applyFont="1" applyFill="1" applyBorder="1" applyAlignment="1">
      <alignment horizontal="center" wrapText="1"/>
    </xf>
    <xf numFmtId="164" fontId="7" fillId="2" borderId="34" xfId="0" applyNumberFormat="1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/>
    </xf>
    <xf numFmtId="0" fontId="0" fillId="2" borderId="0" xfId="0" applyFill="1"/>
    <xf numFmtId="0" fontId="0" fillId="0" borderId="3" xfId="0" applyBorder="1" applyAlignment="1">
      <alignment horizontal="center"/>
    </xf>
    <xf numFmtId="0" fontId="5" fillId="2" borderId="10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 wrapText="1"/>
    </xf>
    <xf numFmtId="1" fontId="7" fillId="2" borderId="19" xfId="0" applyNumberFormat="1" applyFont="1" applyFill="1" applyBorder="1" applyAlignment="1">
      <alignment horizontal="center" wrapText="1"/>
    </xf>
    <xf numFmtId="164" fontId="7" fillId="2" borderId="14" xfId="0" applyNumberFormat="1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164" fontId="7" fillId="2" borderId="19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0" borderId="4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44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42" xfId="0" applyFont="1" applyBorder="1" applyAlignment="1">
      <alignment horizontal="center" vertical="center" textRotation="90" wrapText="1"/>
    </xf>
    <xf numFmtId="0" fontId="2" fillId="0" borderId="43" xfId="0" applyFont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 textRotation="90" wrapText="1"/>
    </xf>
    <xf numFmtId="0" fontId="11" fillId="0" borderId="31" xfId="0" applyFont="1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1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6" fillId="0" borderId="15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11" fillId="0" borderId="36" xfId="0" applyFont="1" applyBorder="1" applyAlignment="1">
      <alignment horizontal="left" vertical="top"/>
    </xf>
    <xf numFmtId="0" fontId="11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6" fillId="2" borderId="18" xfId="0" applyFont="1" applyFill="1" applyBorder="1" applyAlignment="1">
      <alignment horizontal="center" wrapText="1"/>
    </xf>
    <xf numFmtId="0" fontId="7" fillId="0" borderId="18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2" defaultTableStyle="TableStyleMedium9" defaultPivotStyle="PivotStyleLight16">
    <tableStyle name="Стиль сводной таблицы 1" table="0" count="0" xr9:uid="{00000000-0011-0000-FFFF-FFFF00000000}"/>
    <tableStyle name="Стиль таблицы 1" pivot="0" count="0" xr9:uid="{00000000-0011-0000-FFFF-FFFF01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5"/>
  <sheetViews>
    <sheetView topLeftCell="A4" zoomScale="60" zoomScaleNormal="60" workbookViewId="0">
      <selection activeCell="B27" sqref="B27"/>
    </sheetView>
  </sheetViews>
  <sheetFormatPr defaultRowHeight="15" x14ac:dyDescent="0.25"/>
  <cols>
    <col min="2" max="2" width="36.85546875" customWidth="1"/>
    <col min="3" max="3" width="9.140625" customWidth="1"/>
    <col min="8" max="8" width="11.140625" bestFit="1" customWidth="1"/>
    <col min="9" max="9" width="9.140625" customWidth="1"/>
    <col min="14" max="14" width="11.42578125" bestFit="1" customWidth="1"/>
    <col min="20" max="20" width="11.42578125" bestFit="1" customWidth="1"/>
  </cols>
  <sheetData>
    <row r="1" spans="1:23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 t="s">
        <v>0</v>
      </c>
    </row>
    <row r="2" spans="1:23" ht="15.7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 t="s">
        <v>47</v>
      </c>
    </row>
    <row r="3" spans="1:23" ht="16.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 t="s">
        <v>63</v>
      </c>
      <c r="O3" s="3"/>
      <c r="P3" s="3"/>
      <c r="Q3" s="3"/>
      <c r="R3" s="3"/>
      <c r="W3" s="3"/>
    </row>
    <row r="4" spans="1:23" ht="15.75" thickBot="1" x14ac:dyDescent="0.3">
      <c r="A4" s="156" t="s">
        <v>64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8"/>
    </row>
    <row r="5" spans="1:23" ht="15" customHeight="1" x14ac:dyDescent="0.25">
      <c r="A5" s="4"/>
      <c r="B5" s="5"/>
      <c r="C5" s="159" t="s">
        <v>1</v>
      </c>
      <c r="D5" s="160"/>
      <c r="E5" s="160"/>
      <c r="F5" s="160"/>
      <c r="G5" s="55" t="s">
        <v>2</v>
      </c>
      <c r="H5" s="55" t="s">
        <v>3</v>
      </c>
      <c r="I5" s="160" t="s">
        <v>30</v>
      </c>
      <c r="J5" s="160"/>
      <c r="K5" s="160"/>
      <c r="L5" s="160"/>
      <c r="M5" s="55" t="s">
        <v>2</v>
      </c>
      <c r="N5" s="55" t="s">
        <v>3</v>
      </c>
      <c r="O5" s="159" t="s">
        <v>4</v>
      </c>
      <c r="P5" s="160"/>
      <c r="Q5" s="160"/>
      <c r="R5" s="160"/>
      <c r="S5" s="55" t="s">
        <v>2</v>
      </c>
      <c r="T5" s="55" t="s">
        <v>3</v>
      </c>
      <c r="U5" s="55" t="s">
        <v>2</v>
      </c>
      <c r="V5" s="55" t="s">
        <v>3</v>
      </c>
      <c r="W5" s="55" t="s">
        <v>5</v>
      </c>
    </row>
    <row r="6" spans="1:23" x14ac:dyDescent="0.25">
      <c r="A6" s="4"/>
      <c r="B6" s="6"/>
      <c r="C6" s="161"/>
      <c r="D6" s="162"/>
      <c r="E6" s="162"/>
      <c r="F6" s="162"/>
      <c r="G6" s="56"/>
      <c r="H6" s="56"/>
      <c r="I6" s="162"/>
      <c r="J6" s="162"/>
      <c r="K6" s="162"/>
      <c r="L6" s="162"/>
      <c r="M6" s="56"/>
      <c r="N6" s="56"/>
      <c r="O6" s="161"/>
      <c r="P6" s="162"/>
      <c r="Q6" s="162"/>
      <c r="R6" s="162"/>
      <c r="S6" s="56"/>
      <c r="T6" s="56"/>
      <c r="U6" s="56"/>
      <c r="V6" s="56"/>
      <c r="W6" s="56"/>
    </row>
    <row r="7" spans="1:23" x14ac:dyDescent="0.25">
      <c r="A7" s="4"/>
      <c r="B7" s="6"/>
      <c r="C7" s="161"/>
      <c r="D7" s="162"/>
      <c r="E7" s="162"/>
      <c r="F7" s="162"/>
      <c r="G7" s="56"/>
      <c r="H7" s="56"/>
      <c r="I7" s="162"/>
      <c r="J7" s="162"/>
      <c r="K7" s="162"/>
      <c r="L7" s="162"/>
      <c r="M7" s="56"/>
      <c r="N7" s="56"/>
      <c r="O7" s="161"/>
      <c r="P7" s="162"/>
      <c r="Q7" s="162"/>
      <c r="R7" s="162"/>
      <c r="S7" s="56"/>
      <c r="T7" s="56"/>
      <c r="U7" s="56"/>
      <c r="V7" s="56"/>
      <c r="W7" s="56"/>
    </row>
    <row r="8" spans="1:23" ht="15.75" thickBot="1" x14ac:dyDescent="0.3">
      <c r="A8" s="4"/>
      <c r="B8" s="6"/>
      <c r="C8" s="163"/>
      <c r="D8" s="164"/>
      <c r="E8" s="164"/>
      <c r="F8" s="164"/>
      <c r="G8" s="56"/>
      <c r="H8" s="56"/>
      <c r="I8" s="164"/>
      <c r="J8" s="164"/>
      <c r="K8" s="164"/>
      <c r="L8" s="164"/>
      <c r="M8" s="56"/>
      <c r="N8" s="56"/>
      <c r="O8" s="163"/>
      <c r="P8" s="164"/>
      <c r="Q8" s="164"/>
      <c r="R8" s="164"/>
      <c r="S8" s="56"/>
      <c r="T8" s="56"/>
      <c r="U8" s="56"/>
      <c r="V8" s="56"/>
      <c r="W8" s="56"/>
    </row>
    <row r="9" spans="1:23" ht="32.25" thickBot="1" x14ac:dyDescent="0.3">
      <c r="A9" s="7" t="s">
        <v>6</v>
      </c>
      <c r="B9" s="8"/>
      <c r="C9" s="9" t="s">
        <v>91</v>
      </c>
      <c r="D9" s="10" t="s">
        <v>92</v>
      </c>
      <c r="E9" s="10" t="s">
        <v>93</v>
      </c>
      <c r="F9" s="10" t="s">
        <v>94</v>
      </c>
      <c r="G9" s="10"/>
      <c r="H9" s="10"/>
      <c r="I9" s="10" t="s">
        <v>95</v>
      </c>
      <c r="J9" s="10" t="s">
        <v>96</v>
      </c>
      <c r="K9" s="10" t="s">
        <v>97</v>
      </c>
      <c r="L9" s="10" t="s">
        <v>98</v>
      </c>
      <c r="M9" s="56"/>
      <c r="N9" s="56"/>
      <c r="O9" s="10" t="s">
        <v>99</v>
      </c>
      <c r="P9" s="81" t="s">
        <v>100</v>
      </c>
      <c r="Q9" s="81" t="s">
        <v>101</v>
      </c>
      <c r="R9" s="81" t="s">
        <v>102</v>
      </c>
      <c r="S9" s="56"/>
      <c r="T9" s="56"/>
      <c r="U9" s="56"/>
      <c r="V9" s="56"/>
      <c r="W9" s="56"/>
    </row>
    <row r="10" spans="1:23" ht="30" x14ac:dyDescent="0.25">
      <c r="A10" s="11">
        <v>1</v>
      </c>
      <c r="B10" s="12" t="s">
        <v>73</v>
      </c>
      <c r="C10" s="62">
        <v>1</v>
      </c>
      <c r="D10" s="63">
        <v>1</v>
      </c>
      <c r="E10" s="71">
        <v>1</v>
      </c>
      <c r="F10" s="71">
        <v>1</v>
      </c>
      <c r="G10" s="64">
        <f>C10+D10+E10+F10</f>
        <v>4</v>
      </c>
      <c r="H10" s="64">
        <f t="shared" ref="H10:H27" si="0">G10/4</f>
        <v>1</v>
      </c>
      <c r="I10" s="63">
        <v>1</v>
      </c>
      <c r="J10" s="71">
        <v>1</v>
      </c>
      <c r="K10" s="71">
        <v>1</v>
      </c>
      <c r="L10" s="71">
        <v>1</v>
      </c>
      <c r="M10" s="64">
        <f t="shared" ref="M10:M17" si="1">SUM(I10:L10)</f>
        <v>4</v>
      </c>
      <c r="N10" s="64">
        <f t="shared" ref="N10:N27" si="2">M10/4</f>
        <v>1</v>
      </c>
      <c r="O10" s="72">
        <v>1</v>
      </c>
      <c r="P10" s="72">
        <v>1</v>
      </c>
      <c r="Q10" s="72">
        <v>1</v>
      </c>
      <c r="R10" s="72">
        <v>1</v>
      </c>
      <c r="S10" s="32">
        <f>SUM(O10:R10)</f>
        <v>4</v>
      </c>
      <c r="T10" s="32">
        <f t="shared" ref="T10:T27" si="3">S10/4</f>
        <v>1</v>
      </c>
      <c r="U10" s="20">
        <f>G10+M10+S10</f>
        <v>12</v>
      </c>
      <c r="V10" s="21">
        <f t="shared" ref="V10:V27" si="4">U10/12</f>
        <v>1</v>
      </c>
      <c r="W10" s="22" t="s">
        <v>7</v>
      </c>
    </row>
    <row r="11" spans="1:23" ht="30" x14ac:dyDescent="0.25">
      <c r="A11" s="11">
        <v>2</v>
      </c>
      <c r="B11" s="12" t="s">
        <v>74</v>
      </c>
      <c r="C11" s="62">
        <v>1</v>
      </c>
      <c r="D11" s="63">
        <v>1</v>
      </c>
      <c r="E11" s="71">
        <v>1</v>
      </c>
      <c r="F11" s="71">
        <v>1</v>
      </c>
      <c r="G11" s="64">
        <f>SUM(C11:F11)</f>
        <v>4</v>
      </c>
      <c r="H11" s="64">
        <f t="shared" si="0"/>
        <v>1</v>
      </c>
      <c r="I11" s="63">
        <v>1</v>
      </c>
      <c r="J11" s="71">
        <v>1</v>
      </c>
      <c r="K11" s="71">
        <v>1</v>
      </c>
      <c r="L11" s="71">
        <v>1</v>
      </c>
      <c r="M11" s="64">
        <f t="shared" si="1"/>
        <v>4</v>
      </c>
      <c r="N11" s="64">
        <f t="shared" si="2"/>
        <v>1</v>
      </c>
      <c r="O11" s="74">
        <v>1</v>
      </c>
      <c r="P11" s="74">
        <v>1</v>
      </c>
      <c r="Q11" s="74">
        <v>1</v>
      </c>
      <c r="R11" s="74">
        <v>1</v>
      </c>
      <c r="S11" s="32">
        <f>SUM(O11:R11)</f>
        <v>4</v>
      </c>
      <c r="T11" s="32">
        <f t="shared" si="3"/>
        <v>1</v>
      </c>
      <c r="U11" s="20">
        <f>G11+M11+S11</f>
        <v>12</v>
      </c>
      <c r="V11" s="21">
        <f t="shared" si="4"/>
        <v>1</v>
      </c>
      <c r="W11" s="22" t="s">
        <v>7</v>
      </c>
    </row>
    <row r="12" spans="1:23" ht="45" x14ac:dyDescent="0.25">
      <c r="A12" s="11">
        <v>3</v>
      </c>
      <c r="B12" s="12" t="s">
        <v>75</v>
      </c>
      <c r="C12" s="62">
        <v>1</v>
      </c>
      <c r="D12" s="63">
        <v>1</v>
      </c>
      <c r="E12" s="71">
        <v>1</v>
      </c>
      <c r="F12" s="71">
        <v>1</v>
      </c>
      <c r="G12" s="64">
        <f>SUM(C12:F12)</f>
        <v>4</v>
      </c>
      <c r="H12" s="64">
        <f t="shared" si="0"/>
        <v>1</v>
      </c>
      <c r="I12" s="63">
        <v>1</v>
      </c>
      <c r="J12" s="71">
        <v>1</v>
      </c>
      <c r="K12" s="71">
        <v>1</v>
      </c>
      <c r="L12" s="71">
        <v>1</v>
      </c>
      <c r="M12" s="64">
        <f t="shared" si="1"/>
        <v>4</v>
      </c>
      <c r="N12" s="64">
        <f t="shared" si="2"/>
        <v>1</v>
      </c>
      <c r="O12" s="74">
        <v>1</v>
      </c>
      <c r="P12" s="74">
        <v>1</v>
      </c>
      <c r="Q12" s="74">
        <v>1</v>
      </c>
      <c r="R12" s="74">
        <v>1</v>
      </c>
      <c r="S12" s="32">
        <f>SUM(O12:R12)</f>
        <v>4</v>
      </c>
      <c r="T12" s="32">
        <f t="shared" si="3"/>
        <v>1</v>
      </c>
      <c r="U12" s="20">
        <f t="shared" ref="U12:U27" si="5">S12+M12+G12</f>
        <v>12</v>
      </c>
      <c r="V12" s="21">
        <f t="shared" si="4"/>
        <v>1</v>
      </c>
      <c r="W12" s="22" t="s">
        <v>7</v>
      </c>
    </row>
    <row r="13" spans="1:23" ht="45" x14ac:dyDescent="0.25">
      <c r="A13" s="11">
        <v>4</v>
      </c>
      <c r="B13" s="12" t="s">
        <v>76</v>
      </c>
      <c r="C13" s="62">
        <v>1</v>
      </c>
      <c r="D13" s="63">
        <v>1</v>
      </c>
      <c r="E13" s="71">
        <v>1</v>
      </c>
      <c r="F13" s="71">
        <v>1</v>
      </c>
      <c r="G13" s="64">
        <v>5</v>
      </c>
      <c r="H13" s="64">
        <f t="shared" si="0"/>
        <v>1.25</v>
      </c>
      <c r="I13" s="63">
        <v>1</v>
      </c>
      <c r="J13" s="71">
        <v>1</v>
      </c>
      <c r="K13" s="71">
        <v>2</v>
      </c>
      <c r="L13" s="71">
        <v>1</v>
      </c>
      <c r="M13" s="64">
        <f t="shared" si="1"/>
        <v>5</v>
      </c>
      <c r="N13" s="64">
        <f t="shared" si="2"/>
        <v>1.25</v>
      </c>
      <c r="O13" s="72">
        <v>1</v>
      </c>
      <c r="P13" s="72">
        <v>1</v>
      </c>
      <c r="Q13" s="72">
        <v>2</v>
      </c>
      <c r="R13" s="72">
        <v>1</v>
      </c>
      <c r="S13" s="32">
        <f>O13+P13+Q13+R13</f>
        <v>5</v>
      </c>
      <c r="T13" s="32">
        <f t="shared" si="3"/>
        <v>1.25</v>
      </c>
      <c r="U13" s="20">
        <f t="shared" si="5"/>
        <v>15</v>
      </c>
      <c r="V13" s="21">
        <f t="shared" si="4"/>
        <v>1.25</v>
      </c>
      <c r="W13" s="22" t="s">
        <v>7</v>
      </c>
    </row>
    <row r="14" spans="1:23" ht="30" x14ac:dyDescent="0.25">
      <c r="A14" s="11">
        <v>5</v>
      </c>
      <c r="B14" s="12" t="s">
        <v>77</v>
      </c>
      <c r="C14" s="62">
        <v>1</v>
      </c>
      <c r="D14" s="63">
        <v>1</v>
      </c>
      <c r="E14" s="71">
        <v>1</v>
      </c>
      <c r="F14" s="71">
        <v>1</v>
      </c>
      <c r="G14" s="64">
        <f t="shared" ref="G14:G27" si="6">SUM(C14:F14)</f>
        <v>4</v>
      </c>
      <c r="H14" s="64">
        <f t="shared" si="0"/>
        <v>1</v>
      </c>
      <c r="I14" s="63">
        <v>1</v>
      </c>
      <c r="J14" s="71">
        <v>1</v>
      </c>
      <c r="K14" s="71">
        <v>1</v>
      </c>
      <c r="L14" s="71">
        <v>1</v>
      </c>
      <c r="M14" s="64">
        <f t="shared" si="1"/>
        <v>4</v>
      </c>
      <c r="N14" s="64">
        <f t="shared" si="2"/>
        <v>1</v>
      </c>
      <c r="O14" s="72">
        <v>1</v>
      </c>
      <c r="P14" s="72">
        <v>1</v>
      </c>
      <c r="Q14" s="72">
        <v>1</v>
      </c>
      <c r="R14" s="72">
        <v>1</v>
      </c>
      <c r="S14" s="32">
        <f t="shared" ref="S14:S27" si="7">SUM(O14:R14)</f>
        <v>4</v>
      </c>
      <c r="T14" s="32">
        <f t="shared" si="3"/>
        <v>1</v>
      </c>
      <c r="U14" s="20">
        <f t="shared" si="5"/>
        <v>12</v>
      </c>
      <c r="V14" s="21">
        <f t="shared" si="4"/>
        <v>1</v>
      </c>
      <c r="W14" s="22" t="s">
        <v>7</v>
      </c>
    </row>
    <row r="15" spans="1:23" ht="45" x14ac:dyDescent="0.25">
      <c r="A15" s="11">
        <v>6</v>
      </c>
      <c r="B15" s="12" t="s">
        <v>78</v>
      </c>
      <c r="C15" s="62">
        <v>1</v>
      </c>
      <c r="D15" s="63">
        <v>1</v>
      </c>
      <c r="E15" s="71">
        <v>1</v>
      </c>
      <c r="F15" s="71">
        <v>1</v>
      </c>
      <c r="G15" s="64">
        <f t="shared" si="6"/>
        <v>4</v>
      </c>
      <c r="H15" s="64">
        <f t="shared" si="0"/>
        <v>1</v>
      </c>
      <c r="I15" s="63">
        <v>1</v>
      </c>
      <c r="J15" s="71">
        <v>1</v>
      </c>
      <c r="K15" s="71">
        <v>1</v>
      </c>
      <c r="L15" s="71">
        <v>1</v>
      </c>
      <c r="M15" s="64">
        <f t="shared" si="1"/>
        <v>4</v>
      </c>
      <c r="N15" s="64">
        <f t="shared" si="2"/>
        <v>1</v>
      </c>
      <c r="O15" s="72">
        <v>1</v>
      </c>
      <c r="P15" s="72">
        <v>1</v>
      </c>
      <c r="Q15" s="72">
        <v>2</v>
      </c>
      <c r="R15" s="72">
        <v>1</v>
      </c>
      <c r="S15" s="32">
        <f t="shared" si="7"/>
        <v>5</v>
      </c>
      <c r="T15" s="32">
        <f t="shared" si="3"/>
        <v>1.25</v>
      </c>
      <c r="U15" s="20">
        <f t="shared" si="5"/>
        <v>13</v>
      </c>
      <c r="V15" s="21">
        <f t="shared" si="4"/>
        <v>1.0833333333333333</v>
      </c>
      <c r="W15" s="22" t="s">
        <v>7</v>
      </c>
    </row>
    <row r="16" spans="1:23" ht="45" x14ac:dyDescent="0.25">
      <c r="A16" s="11">
        <v>7</v>
      </c>
      <c r="B16" s="12" t="s">
        <v>79</v>
      </c>
      <c r="C16" s="62">
        <v>1</v>
      </c>
      <c r="D16" s="63">
        <v>1</v>
      </c>
      <c r="E16" s="71">
        <v>1</v>
      </c>
      <c r="F16" s="71">
        <v>1</v>
      </c>
      <c r="G16" s="64">
        <f t="shared" si="6"/>
        <v>4</v>
      </c>
      <c r="H16" s="64">
        <f t="shared" si="0"/>
        <v>1</v>
      </c>
      <c r="I16" s="63">
        <v>1</v>
      </c>
      <c r="J16" s="71">
        <v>1</v>
      </c>
      <c r="K16" s="71">
        <v>1</v>
      </c>
      <c r="L16" s="71">
        <v>1</v>
      </c>
      <c r="M16" s="64">
        <f t="shared" si="1"/>
        <v>4</v>
      </c>
      <c r="N16" s="64">
        <f t="shared" si="2"/>
        <v>1</v>
      </c>
      <c r="O16" s="72">
        <v>1</v>
      </c>
      <c r="P16" s="72">
        <v>1</v>
      </c>
      <c r="Q16" s="72">
        <v>1</v>
      </c>
      <c r="R16" s="72">
        <v>1</v>
      </c>
      <c r="S16" s="32">
        <f t="shared" si="7"/>
        <v>4</v>
      </c>
      <c r="T16" s="32">
        <f t="shared" si="3"/>
        <v>1</v>
      </c>
      <c r="U16" s="20">
        <f t="shared" si="5"/>
        <v>12</v>
      </c>
      <c r="V16" s="21">
        <f t="shared" si="4"/>
        <v>1</v>
      </c>
      <c r="W16" s="22" t="s">
        <v>7</v>
      </c>
    </row>
    <row r="17" spans="1:23" ht="30" x14ac:dyDescent="0.25">
      <c r="A17" s="11">
        <v>8</v>
      </c>
      <c r="B17" s="61" t="s">
        <v>80</v>
      </c>
      <c r="C17" s="62">
        <v>1</v>
      </c>
      <c r="D17" s="63">
        <v>1</v>
      </c>
      <c r="E17" s="71">
        <v>1</v>
      </c>
      <c r="F17" s="71">
        <v>1</v>
      </c>
      <c r="G17" s="64">
        <f t="shared" si="6"/>
        <v>4</v>
      </c>
      <c r="H17" s="64">
        <f t="shared" si="0"/>
        <v>1</v>
      </c>
      <c r="I17" s="63">
        <v>1</v>
      </c>
      <c r="J17" s="71">
        <v>1</v>
      </c>
      <c r="K17" s="71">
        <v>1</v>
      </c>
      <c r="L17" s="71">
        <v>1</v>
      </c>
      <c r="M17" s="64">
        <f t="shared" si="1"/>
        <v>4</v>
      </c>
      <c r="N17" s="64">
        <f t="shared" si="2"/>
        <v>1</v>
      </c>
      <c r="O17" s="72">
        <v>1</v>
      </c>
      <c r="P17" s="72">
        <v>1</v>
      </c>
      <c r="Q17" s="72">
        <v>1</v>
      </c>
      <c r="R17" s="72">
        <v>1</v>
      </c>
      <c r="S17" s="32">
        <f t="shared" si="7"/>
        <v>4</v>
      </c>
      <c r="T17" s="32">
        <f t="shared" si="3"/>
        <v>1</v>
      </c>
      <c r="U17" s="20">
        <f t="shared" si="5"/>
        <v>12</v>
      </c>
      <c r="V17" s="21">
        <f t="shared" si="4"/>
        <v>1</v>
      </c>
      <c r="W17" s="22" t="s">
        <v>7</v>
      </c>
    </row>
    <row r="18" spans="1:23" ht="30" x14ac:dyDescent="0.25">
      <c r="A18" s="93">
        <v>9</v>
      </c>
      <c r="B18" s="135" t="s">
        <v>81</v>
      </c>
      <c r="C18" s="108">
        <v>1</v>
      </c>
      <c r="D18" s="136">
        <v>1</v>
      </c>
      <c r="E18" s="137">
        <v>1</v>
      </c>
      <c r="F18" s="137">
        <v>2</v>
      </c>
      <c r="G18" s="110">
        <f t="shared" si="6"/>
        <v>5</v>
      </c>
      <c r="H18" s="110">
        <f t="shared" si="0"/>
        <v>1.25</v>
      </c>
      <c r="I18" s="136">
        <v>1</v>
      </c>
      <c r="J18" s="137">
        <v>1</v>
      </c>
      <c r="K18" s="137">
        <v>1</v>
      </c>
      <c r="L18" s="137">
        <v>1</v>
      </c>
      <c r="M18" s="110">
        <v>6</v>
      </c>
      <c r="N18" s="110">
        <f t="shared" si="2"/>
        <v>1.5</v>
      </c>
      <c r="O18" s="109">
        <v>1</v>
      </c>
      <c r="P18" s="109">
        <v>2</v>
      </c>
      <c r="Q18" s="109">
        <v>1</v>
      </c>
      <c r="R18" s="109">
        <v>1</v>
      </c>
      <c r="S18" s="138">
        <f t="shared" si="7"/>
        <v>5</v>
      </c>
      <c r="T18" s="138">
        <f t="shared" si="3"/>
        <v>1.25</v>
      </c>
      <c r="U18" s="139">
        <f t="shared" si="5"/>
        <v>16</v>
      </c>
      <c r="V18" s="140">
        <f t="shared" si="4"/>
        <v>1.3333333333333333</v>
      </c>
      <c r="W18" s="123" t="s">
        <v>7</v>
      </c>
    </row>
    <row r="19" spans="1:23" ht="30" x14ac:dyDescent="0.25">
      <c r="A19" s="11">
        <v>10</v>
      </c>
      <c r="B19" s="12" t="s">
        <v>82</v>
      </c>
      <c r="C19" s="66">
        <v>1</v>
      </c>
      <c r="D19" s="63">
        <v>1</v>
      </c>
      <c r="E19" s="71">
        <v>1</v>
      </c>
      <c r="F19" s="71">
        <v>1</v>
      </c>
      <c r="G19" s="64">
        <f t="shared" si="6"/>
        <v>4</v>
      </c>
      <c r="H19" s="64">
        <f t="shared" si="0"/>
        <v>1</v>
      </c>
      <c r="I19" s="63">
        <v>1</v>
      </c>
      <c r="J19" s="71">
        <v>1</v>
      </c>
      <c r="K19" s="71">
        <v>1</v>
      </c>
      <c r="L19" s="71">
        <v>1</v>
      </c>
      <c r="M19" s="64">
        <f t="shared" ref="M19:M27" si="8">SUM(I19:L19)</f>
        <v>4</v>
      </c>
      <c r="N19" s="64">
        <f t="shared" si="2"/>
        <v>1</v>
      </c>
      <c r="O19" s="72">
        <v>1</v>
      </c>
      <c r="P19" s="72">
        <v>1</v>
      </c>
      <c r="Q19" s="72">
        <v>1</v>
      </c>
      <c r="R19" s="72">
        <v>1</v>
      </c>
      <c r="S19" s="32">
        <f t="shared" si="7"/>
        <v>4</v>
      </c>
      <c r="T19" s="32">
        <f t="shared" si="3"/>
        <v>1</v>
      </c>
      <c r="U19" s="20">
        <f t="shared" si="5"/>
        <v>12</v>
      </c>
      <c r="V19" s="21">
        <f t="shared" si="4"/>
        <v>1</v>
      </c>
      <c r="W19" s="22" t="s">
        <v>7</v>
      </c>
    </row>
    <row r="20" spans="1:23" ht="30" x14ac:dyDescent="0.25">
      <c r="A20" s="11">
        <v>11</v>
      </c>
      <c r="B20" s="12" t="s">
        <v>83</v>
      </c>
      <c r="C20" s="62">
        <v>2</v>
      </c>
      <c r="D20" s="67">
        <v>1</v>
      </c>
      <c r="E20" s="73">
        <v>1</v>
      </c>
      <c r="F20" s="73">
        <v>1</v>
      </c>
      <c r="G20" s="64">
        <f t="shared" si="6"/>
        <v>5</v>
      </c>
      <c r="H20" s="64">
        <f t="shared" si="0"/>
        <v>1.25</v>
      </c>
      <c r="I20" s="67">
        <v>1</v>
      </c>
      <c r="J20" s="73">
        <v>1</v>
      </c>
      <c r="K20" s="73">
        <v>1</v>
      </c>
      <c r="L20" s="73">
        <v>1</v>
      </c>
      <c r="M20" s="64">
        <f t="shared" si="8"/>
        <v>4</v>
      </c>
      <c r="N20" s="64">
        <f t="shared" si="2"/>
        <v>1</v>
      </c>
      <c r="O20" s="72">
        <v>1</v>
      </c>
      <c r="P20" s="72">
        <v>1</v>
      </c>
      <c r="Q20" s="72">
        <v>1</v>
      </c>
      <c r="R20" s="72">
        <v>1</v>
      </c>
      <c r="S20" s="32">
        <f t="shared" si="7"/>
        <v>4</v>
      </c>
      <c r="T20" s="32">
        <f t="shared" si="3"/>
        <v>1</v>
      </c>
      <c r="U20" s="20">
        <f t="shared" si="5"/>
        <v>13</v>
      </c>
      <c r="V20" s="21">
        <f t="shared" si="4"/>
        <v>1.0833333333333333</v>
      </c>
      <c r="W20" s="22" t="s">
        <v>7</v>
      </c>
    </row>
    <row r="21" spans="1:23" ht="45" x14ac:dyDescent="0.25">
      <c r="A21" s="11">
        <v>12</v>
      </c>
      <c r="B21" s="12" t="s">
        <v>84</v>
      </c>
      <c r="C21" s="62">
        <v>2</v>
      </c>
      <c r="D21" s="63">
        <v>1</v>
      </c>
      <c r="E21" s="71">
        <v>1</v>
      </c>
      <c r="F21" s="71">
        <v>2</v>
      </c>
      <c r="G21" s="64">
        <f t="shared" si="6"/>
        <v>6</v>
      </c>
      <c r="H21" s="64">
        <f t="shared" si="0"/>
        <v>1.5</v>
      </c>
      <c r="I21" s="67">
        <v>2</v>
      </c>
      <c r="J21" s="73">
        <v>1</v>
      </c>
      <c r="K21" s="73">
        <v>2</v>
      </c>
      <c r="L21" s="73">
        <v>2</v>
      </c>
      <c r="M21" s="64">
        <f t="shared" si="8"/>
        <v>7</v>
      </c>
      <c r="N21" s="64">
        <f t="shared" si="2"/>
        <v>1.75</v>
      </c>
      <c r="O21" s="72">
        <v>1</v>
      </c>
      <c r="P21" s="72">
        <v>2</v>
      </c>
      <c r="Q21" s="72">
        <v>2</v>
      </c>
      <c r="R21" s="72">
        <v>2</v>
      </c>
      <c r="S21" s="32">
        <f t="shared" si="7"/>
        <v>7</v>
      </c>
      <c r="T21" s="32">
        <f t="shared" si="3"/>
        <v>1.75</v>
      </c>
      <c r="U21" s="20">
        <f t="shared" si="5"/>
        <v>20</v>
      </c>
      <c r="V21" s="21">
        <f t="shared" si="4"/>
        <v>1.6666666666666667</v>
      </c>
      <c r="W21" s="22" t="s">
        <v>8</v>
      </c>
    </row>
    <row r="22" spans="1:23" ht="30" x14ac:dyDescent="0.25">
      <c r="A22" s="11">
        <v>13</v>
      </c>
      <c r="B22" s="12" t="s">
        <v>85</v>
      </c>
      <c r="C22" s="62">
        <v>2</v>
      </c>
      <c r="D22" s="63">
        <v>1</v>
      </c>
      <c r="E22" s="71">
        <v>1</v>
      </c>
      <c r="F22" s="71">
        <v>2</v>
      </c>
      <c r="G22" s="64">
        <f t="shared" si="6"/>
        <v>6</v>
      </c>
      <c r="H22" s="64">
        <f t="shared" si="0"/>
        <v>1.5</v>
      </c>
      <c r="I22" s="67">
        <v>2</v>
      </c>
      <c r="J22" s="73">
        <v>1</v>
      </c>
      <c r="K22" s="73">
        <v>2</v>
      </c>
      <c r="L22" s="73">
        <v>2</v>
      </c>
      <c r="M22" s="64">
        <f t="shared" si="8"/>
        <v>7</v>
      </c>
      <c r="N22" s="64">
        <f t="shared" si="2"/>
        <v>1.75</v>
      </c>
      <c r="O22" s="72">
        <v>1</v>
      </c>
      <c r="P22" s="72">
        <v>2</v>
      </c>
      <c r="Q22" s="72">
        <v>2</v>
      </c>
      <c r="R22" s="72">
        <v>2</v>
      </c>
      <c r="S22" s="32">
        <f t="shared" si="7"/>
        <v>7</v>
      </c>
      <c r="T22" s="32">
        <f t="shared" si="3"/>
        <v>1.75</v>
      </c>
      <c r="U22" s="20">
        <f t="shared" si="5"/>
        <v>20</v>
      </c>
      <c r="V22" s="21">
        <f t="shared" si="4"/>
        <v>1.6666666666666667</v>
      </c>
      <c r="W22" s="22" t="s">
        <v>8</v>
      </c>
    </row>
    <row r="23" spans="1:23" ht="30" x14ac:dyDescent="0.25">
      <c r="A23" s="11">
        <v>14</v>
      </c>
      <c r="B23" s="12" t="s">
        <v>86</v>
      </c>
      <c r="C23" s="62">
        <v>2</v>
      </c>
      <c r="D23" s="63">
        <v>1</v>
      </c>
      <c r="E23" s="71">
        <v>1</v>
      </c>
      <c r="F23" s="71">
        <v>2</v>
      </c>
      <c r="G23" s="64">
        <f t="shared" si="6"/>
        <v>6</v>
      </c>
      <c r="H23" s="64">
        <f t="shared" si="0"/>
        <v>1.5</v>
      </c>
      <c r="I23" s="63">
        <v>1</v>
      </c>
      <c r="J23" s="71">
        <v>1</v>
      </c>
      <c r="K23" s="71">
        <v>2</v>
      </c>
      <c r="L23" s="71">
        <v>1</v>
      </c>
      <c r="M23" s="64">
        <f t="shared" si="8"/>
        <v>5</v>
      </c>
      <c r="N23" s="64">
        <f t="shared" si="2"/>
        <v>1.25</v>
      </c>
      <c r="O23" s="72">
        <v>1</v>
      </c>
      <c r="P23" s="72">
        <v>2</v>
      </c>
      <c r="Q23" s="72">
        <v>1</v>
      </c>
      <c r="R23" s="72">
        <v>2</v>
      </c>
      <c r="S23" s="32">
        <f t="shared" si="7"/>
        <v>6</v>
      </c>
      <c r="T23" s="32">
        <f t="shared" si="3"/>
        <v>1.5</v>
      </c>
      <c r="U23" s="20">
        <f t="shared" si="5"/>
        <v>17</v>
      </c>
      <c r="V23" s="21">
        <f t="shared" si="4"/>
        <v>1.4166666666666667</v>
      </c>
      <c r="W23" s="22" t="s">
        <v>7</v>
      </c>
    </row>
    <row r="24" spans="1:23" ht="45" x14ac:dyDescent="0.25">
      <c r="A24" s="11">
        <v>15</v>
      </c>
      <c r="B24" s="57" t="s">
        <v>87</v>
      </c>
      <c r="C24" s="75">
        <v>2</v>
      </c>
      <c r="D24" s="76">
        <v>1</v>
      </c>
      <c r="E24" s="77">
        <v>1</v>
      </c>
      <c r="F24" s="77">
        <v>2</v>
      </c>
      <c r="G24" s="78">
        <f t="shared" si="6"/>
        <v>6</v>
      </c>
      <c r="H24" s="78">
        <f t="shared" si="0"/>
        <v>1.5</v>
      </c>
      <c r="I24" s="76">
        <v>1</v>
      </c>
      <c r="J24" s="77">
        <v>1</v>
      </c>
      <c r="K24" s="77">
        <v>2</v>
      </c>
      <c r="L24" s="77">
        <v>2</v>
      </c>
      <c r="M24" s="78">
        <f t="shared" si="8"/>
        <v>6</v>
      </c>
      <c r="N24" s="78">
        <f t="shared" si="2"/>
        <v>1.5</v>
      </c>
      <c r="O24" s="80">
        <v>1</v>
      </c>
      <c r="P24" s="80">
        <v>2</v>
      </c>
      <c r="Q24" s="80">
        <v>2</v>
      </c>
      <c r="R24" s="80">
        <v>2</v>
      </c>
      <c r="S24" s="79">
        <f t="shared" si="7"/>
        <v>7</v>
      </c>
      <c r="T24" s="79">
        <f t="shared" si="3"/>
        <v>1.75</v>
      </c>
      <c r="U24" s="58">
        <f t="shared" si="5"/>
        <v>19</v>
      </c>
      <c r="V24" s="59">
        <f t="shared" si="4"/>
        <v>1.5833333333333333</v>
      </c>
      <c r="W24" s="60" t="s">
        <v>8</v>
      </c>
    </row>
    <row r="25" spans="1:23" ht="30" x14ac:dyDescent="0.25">
      <c r="A25" s="11">
        <v>16</v>
      </c>
      <c r="B25" s="57" t="s">
        <v>88</v>
      </c>
      <c r="C25" s="75">
        <v>1</v>
      </c>
      <c r="D25" s="76">
        <v>1</v>
      </c>
      <c r="E25" s="77">
        <v>1</v>
      </c>
      <c r="F25" s="77">
        <v>1</v>
      </c>
      <c r="G25" s="78">
        <f t="shared" si="6"/>
        <v>4</v>
      </c>
      <c r="H25" s="78">
        <f t="shared" si="0"/>
        <v>1</v>
      </c>
      <c r="I25" s="76">
        <v>1</v>
      </c>
      <c r="J25" s="77">
        <v>1</v>
      </c>
      <c r="K25" s="77">
        <v>1</v>
      </c>
      <c r="L25" s="77">
        <v>1</v>
      </c>
      <c r="M25" s="78">
        <f t="shared" si="8"/>
        <v>4</v>
      </c>
      <c r="N25" s="78">
        <f t="shared" si="2"/>
        <v>1</v>
      </c>
      <c r="O25" s="80">
        <v>1</v>
      </c>
      <c r="P25" s="80">
        <v>1</v>
      </c>
      <c r="Q25" s="80">
        <v>1</v>
      </c>
      <c r="R25" s="80">
        <v>1</v>
      </c>
      <c r="S25" s="79">
        <f t="shared" si="7"/>
        <v>4</v>
      </c>
      <c r="T25" s="79">
        <f t="shared" si="3"/>
        <v>1</v>
      </c>
      <c r="U25" s="58">
        <f t="shared" si="5"/>
        <v>12</v>
      </c>
      <c r="V25" s="59">
        <f t="shared" si="4"/>
        <v>1</v>
      </c>
      <c r="W25" s="60" t="s">
        <v>7</v>
      </c>
    </row>
    <row r="26" spans="1:23" ht="30" x14ac:dyDescent="0.25">
      <c r="A26" s="11">
        <v>17</v>
      </c>
      <c r="B26" s="57" t="s">
        <v>89</v>
      </c>
      <c r="C26" s="75">
        <v>2</v>
      </c>
      <c r="D26" s="76">
        <v>1</v>
      </c>
      <c r="E26" s="77">
        <v>1</v>
      </c>
      <c r="F26" s="77">
        <v>2</v>
      </c>
      <c r="G26" s="78">
        <f t="shared" si="6"/>
        <v>6</v>
      </c>
      <c r="H26" s="78">
        <f t="shared" si="0"/>
        <v>1.5</v>
      </c>
      <c r="I26" s="76">
        <v>2</v>
      </c>
      <c r="J26" s="77">
        <v>1</v>
      </c>
      <c r="K26" s="77">
        <v>2</v>
      </c>
      <c r="L26" s="77">
        <v>2</v>
      </c>
      <c r="M26" s="78">
        <f t="shared" si="8"/>
        <v>7</v>
      </c>
      <c r="N26" s="78">
        <f t="shared" si="2"/>
        <v>1.75</v>
      </c>
      <c r="O26" s="80">
        <v>1</v>
      </c>
      <c r="P26" s="80">
        <v>2</v>
      </c>
      <c r="Q26" s="80">
        <v>2</v>
      </c>
      <c r="R26" s="80">
        <v>2</v>
      </c>
      <c r="S26" s="79">
        <f t="shared" si="7"/>
        <v>7</v>
      </c>
      <c r="T26" s="79">
        <f t="shared" si="3"/>
        <v>1.75</v>
      </c>
      <c r="U26" s="58">
        <f t="shared" si="5"/>
        <v>20</v>
      </c>
      <c r="V26" s="59">
        <f t="shared" si="4"/>
        <v>1.6666666666666667</v>
      </c>
      <c r="W26" s="60" t="s">
        <v>8</v>
      </c>
    </row>
    <row r="27" spans="1:23" s="133" customFormat="1" ht="30" x14ac:dyDescent="0.25">
      <c r="A27" s="93">
        <v>18</v>
      </c>
      <c r="B27" s="102" t="s">
        <v>90</v>
      </c>
      <c r="C27" s="124">
        <v>2</v>
      </c>
      <c r="D27" s="125">
        <v>1</v>
      </c>
      <c r="E27" s="126">
        <v>1</v>
      </c>
      <c r="F27" s="126">
        <v>1</v>
      </c>
      <c r="G27" s="127">
        <f t="shared" si="6"/>
        <v>5</v>
      </c>
      <c r="H27" s="127">
        <f t="shared" si="0"/>
        <v>1.25</v>
      </c>
      <c r="I27" s="125">
        <v>1</v>
      </c>
      <c r="J27" s="126">
        <v>1</v>
      </c>
      <c r="K27" s="126">
        <v>1</v>
      </c>
      <c r="L27" s="126">
        <v>1</v>
      </c>
      <c r="M27" s="127">
        <f t="shared" si="8"/>
        <v>4</v>
      </c>
      <c r="N27" s="127">
        <f t="shared" si="2"/>
        <v>1</v>
      </c>
      <c r="O27" s="129">
        <v>1</v>
      </c>
      <c r="P27" s="129">
        <v>1</v>
      </c>
      <c r="Q27" s="129">
        <v>1</v>
      </c>
      <c r="R27" s="129">
        <v>1</v>
      </c>
      <c r="S27" s="128">
        <f t="shared" si="7"/>
        <v>4</v>
      </c>
      <c r="T27" s="128">
        <f t="shared" si="3"/>
        <v>1</v>
      </c>
      <c r="U27" s="130">
        <f t="shared" si="5"/>
        <v>13</v>
      </c>
      <c r="V27" s="131">
        <f t="shared" si="4"/>
        <v>1.0833333333333333</v>
      </c>
      <c r="W27" s="132" t="s">
        <v>7</v>
      </c>
    </row>
    <row r="28" spans="1:23" ht="15.75" x14ac:dyDescent="0.25">
      <c r="B28" s="1"/>
      <c r="C28" s="1"/>
      <c r="D28" s="1"/>
      <c r="E28" s="1"/>
      <c r="F28" s="1"/>
      <c r="G28" s="1">
        <v>1</v>
      </c>
      <c r="H28" s="1"/>
      <c r="I28" s="1"/>
      <c r="J28" s="1"/>
      <c r="K28" s="1"/>
      <c r="L28" s="1"/>
      <c r="M28" s="1"/>
      <c r="N28" s="1"/>
    </row>
    <row r="29" spans="1:23" ht="15.75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23" ht="15.75" x14ac:dyDescent="0.25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23" ht="15.75" x14ac:dyDescent="0.25">
      <c r="B31" s="1" t="s">
        <v>137</v>
      </c>
      <c r="I31" s="1" t="s">
        <v>65</v>
      </c>
      <c r="J31" s="1"/>
      <c r="K31" s="1"/>
      <c r="L31" s="1"/>
    </row>
    <row r="32" spans="1:23" ht="15.75" x14ac:dyDescent="0.25">
      <c r="B32" s="24" t="s">
        <v>9</v>
      </c>
    </row>
    <row r="33" spans="2:2" ht="15.75" x14ac:dyDescent="0.25">
      <c r="B33" s="1" t="s">
        <v>10</v>
      </c>
    </row>
    <row r="34" spans="2:2" ht="15.75" x14ac:dyDescent="0.25">
      <c r="B34" s="1" t="s">
        <v>11</v>
      </c>
    </row>
    <row r="35" spans="2:2" ht="15.75" x14ac:dyDescent="0.25">
      <c r="B35" s="25" t="s">
        <v>12</v>
      </c>
    </row>
  </sheetData>
  <mergeCells count="4">
    <mergeCell ref="A4:W4"/>
    <mergeCell ref="C5:F8"/>
    <mergeCell ref="I5:L8"/>
    <mergeCell ref="O5:R8"/>
  </mergeCells>
  <pageMargins left="0.7" right="0.7" top="0.75" bottom="0.75" header="0.3" footer="0.3"/>
  <pageSetup paperSize="9" scale="3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4"/>
  <sheetViews>
    <sheetView topLeftCell="A10" zoomScale="70" zoomScaleNormal="70" workbookViewId="0">
      <selection activeCell="O29" sqref="O29"/>
    </sheetView>
  </sheetViews>
  <sheetFormatPr defaultRowHeight="15" x14ac:dyDescent="0.25"/>
  <cols>
    <col min="8" max="8" width="12" bestFit="1" customWidth="1"/>
  </cols>
  <sheetData>
    <row r="1" spans="1:16" ht="15.75" x14ac:dyDescent="0.25">
      <c r="G1" s="1"/>
      <c r="H1" s="1"/>
      <c r="I1" s="1"/>
      <c r="J1" s="3" t="s">
        <v>48</v>
      </c>
      <c r="K1" s="1"/>
    </row>
    <row r="2" spans="1:16" ht="15.75" x14ac:dyDescent="0.25">
      <c r="G2" s="1"/>
      <c r="H2" s="1"/>
      <c r="I2" s="1"/>
      <c r="J2" s="1"/>
      <c r="K2" s="1"/>
    </row>
    <row r="3" spans="1:16" ht="16.5" thickBot="1" x14ac:dyDescent="0.3">
      <c r="G3" s="1"/>
      <c r="H3" s="1"/>
      <c r="I3" s="1"/>
      <c r="J3" s="1"/>
      <c r="L3" s="3"/>
      <c r="M3" s="3" t="s">
        <v>49</v>
      </c>
    </row>
    <row r="4" spans="1:16" ht="15.75" thickBot="1" x14ac:dyDescent="0.3">
      <c r="A4" s="156" t="s">
        <v>67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8"/>
    </row>
    <row r="5" spans="1:16" ht="15" customHeight="1" x14ac:dyDescent="0.25">
      <c r="A5" s="4"/>
      <c r="B5" s="6"/>
      <c r="C5" s="159" t="s">
        <v>66</v>
      </c>
      <c r="D5" s="160"/>
      <c r="E5" s="160"/>
      <c r="F5" s="160"/>
      <c r="G5" s="165" t="s">
        <v>2</v>
      </c>
      <c r="H5" s="165" t="s">
        <v>3</v>
      </c>
      <c r="I5" s="159" t="s">
        <v>17</v>
      </c>
      <c r="J5" s="160"/>
      <c r="K5" s="160"/>
      <c r="L5" s="165" t="s">
        <v>2</v>
      </c>
      <c r="M5" s="165" t="s">
        <v>3</v>
      </c>
      <c r="N5" s="165" t="s">
        <v>2</v>
      </c>
      <c r="O5" s="165" t="s">
        <v>3</v>
      </c>
      <c r="P5" s="165" t="s">
        <v>13</v>
      </c>
    </row>
    <row r="6" spans="1:16" x14ac:dyDescent="0.25">
      <c r="A6" s="4"/>
      <c r="B6" s="6"/>
      <c r="C6" s="161"/>
      <c r="D6" s="162"/>
      <c r="E6" s="162"/>
      <c r="F6" s="162"/>
      <c r="G6" s="166"/>
      <c r="H6" s="166"/>
      <c r="I6" s="161"/>
      <c r="J6" s="162"/>
      <c r="K6" s="162"/>
      <c r="L6" s="166"/>
      <c r="M6" s="166"/>
      <c r="N6" s="166"/>
      <c r="O6" s="166"/>
      <c r="P6" s="166"/>
    </row>
    <row r="7" spans="1:16" x14ac:dyDescent="0.25">
      <c r="A7" s="4"/>
      <c r="B7" s="6"/>
      <c r="C7" s="161"/>
      <c r="D7" s="162"/>
      <c r="E7" s="162"/>
      <c r="F7" s="162"/>
      <c r="G7" s="166"/>
      <c r="H7" s="166"/>
      <c r="I7" s="161"/>
      <c r="J7" s="162"/>
      <c r="K7" s="162"/>
      <c r="L7" s="166"/>
      <c r="M7" s="166"/>
      <c r="N7" s="166"/>
      <c r="O7" s="166"/>
      <c r="P7" s="166"/>
    </row>
    <row r="8" spans="1:16" ht="15.75" thickBot="1" x14ac:dyDescent="0.3">
      <c r="A8" s="4"/>
      <c r="B8" s="6"/>
      <c r="C8" s="163"/>
      <c r="D8" s="164"/>
      <c r="E8" s="164"/>
      <c r="F8" s="164"/>
      <c r="G8" s="166"/>
      <c r="H8" s="166"/>
      <c r="I8" s="163"/>
      <c r="J8" s="164"/>
      <c r="K8" s="164"/>
      <c r="L8" s="166"/>
      <c r="M8" s="166"/>
      <c r="N8" s="166"/>
      <c r="O8" s="166"/>
      <c r="P8" s="166"/>
    </row>
    <row r="9" spans="1:16" ht="29.25" thickBot="1" x14ac:dyDescent="0.3">
      <c r="A9" s="7" t="s">
        <v>6</v>
      </c>
      <c r="B9" s="8" t="s">
        <v>14</v>
      </c>
      <c r="C9" s="9" t="s">
        <v>103</v>
      </c>
      <c r="D9" s="10" t="s">
        <v>104</v>
      </c>
      <c r="E9" s="10" t="s">
        <v>105</v>
      </c>
      <c r="F9" s="10" t="s">
        <v>106</v>
      </c>
      <c r="G9" s="166"/>
      <c r="H9" s="166"/>
      <c r="I9" s="10" t="s">
        <v>107</v>
      </c>
      <c r="J9" s="10" t="s">
        <v>108</v>
      </c>
      <c r="K9" s="10" t="s">
        <v>109</v>
      </c>
      <c r="L9" s="166"/>
      <c r="M9" s="166"/>
      <c r="N9" s="166"/>
      <c r="O9" s="166"/>
      <c r="P9" s="166"/>
    </row>
    <row r="10" spans="1:16" ht="30" x14ac:dyDescent="0.25">
      <c r="A10" s="11">
        <v>1</v>
      </c>
      <c r="B10" s="12" t="s">
        <v>73</v>
      </c>
      <c r="C10" s="13">
        <v>1</v>
      </c>
      <c r="D10" s="18">
        <v>1</v>
      </c>
      <c r="E10" s="18">
        <v>1</v>
      </c>
      <c r="F10" s="18">
        <v>1</v>
      </c>
      <c r="G10" s="26">
        <f t="shared" ref="G10:G27" si="0">SUM(C10:F10)</f>
        <v>4</v>
      </c>
      <c r="H10" s="17">
        <f t="shared" ref="H10:H27" si="1">G10/4</f>
        <v>1</v>
      </c>
      <c r="I10" s="23">
        <v>1</v>
      </c>
      <c r="J10" s="14">
        <v>1</v>
      </c>
      <c r="K10" s="19">
        <v>1</v>
      </c>
      <c r="L10" s="15">
        <f t="shared" ref="L10:L27" si="2">SUM(I10:K10)</f>
        <v>3</v>
      </c>
      <c r="M10" s="27">
        <f t="shared" ref="M10:M27" si="3">L10/3</f>
        <v>1</v>
      </c>
      <c r="N10" s="28">
        <f t="shared" ref="N10:N21" si="4">G10+L10</f>
        <v>7</v>
      </c>
      <c r="O10" s="29">
        <f t="shared" ref="O10" si="5">N10/16</f>
        <v>0.4375</v>
      </c>
      <c r="P10" s="22" t="s">
        <v>7</v>
      </c>
    </row>
    <row r="11" spans="1:16" ht="30" x14ac:dyDescent="0.25">
      <c r="A11" s="11">
        <v>2</v>
      </c>
      <c r="B11" s="12" t="s">
        <v>74</v>
      </c>
      <c r="C11" s="16">
        <v>1</v>
      </c>
      <c r="D11" s="23">
        <v>1</v>
      </c>
      <c r="E11" s="23">
        <v>1</v>
      </c>
      <c r="F11" s="23">
        <v>1</v>
      </c>
      <c r="G11" s="26">
        <f t="shared" si="0"/>
        <v>4</v>
      </c>
      <c r="H11" s="17">
        <f t="shared" si="1"/>
        <v>1</v>
      </c>
      <c r="I11" s="23">
        <v>1</v>
      </c>
      <c r="J11" s="14">
        <v>1</v>
      </c>
      <c r="K11" s="14">
        <v>1</v>
      </c>
      <c r="L11" s="15">
        <f t="shared" si="2"/>
        <v>3</v>
      </c>
      <c r="M11" s="27">
        <f t="shared" si="3"/>
        <v>1</v>
      </c>
      <c r="N11" s="28">
        <f t="shared" si="4"/>
        <v>7</v>
      </c>
      <c r="O11" s="29">
        <f t="shared" ref="O11:O27" si="6">N11/7</f>
        <v>1</v>
      </c>
      <c r="P11" s="22" t="s">
        <v>7</v>
      </c>
    </row>
    <row r="12" spans="1:16" ht="45" x14ac:dyDescent="0.25">
      <c r="A12" s="11">
        <v>3</v>
      </c>
      <c r="B12" s="12" t="s">
        <v>75</v>
      </c>
      <c r="C12" s="16">
        <v>1</v>
      </c>
      <c r="D12" s="23">
        <v>1</v>
      </c>
      <c r="E12" s="23">
        <v>1</v>
      </c>
      <c r="F12" s="23">
        <v>1</v>
      </c>
      <c r="G12" s="26">
        <f t="shared" si="0"/>
        <v>4</v>
      </c>
      <c r="H12" s="17">
        <f t="shared" si="1"/>
        <v>1</v>
      </c>
      <c r="I12" s="23">
        <v>1</v>
      </c>
      <c r="J12" s="14">
        <v>1</v>
      </c>
      <c r="K12" s="19">
        <v>1</v>
      </c>
      <c r="L12" s="15">
        <f t="shared" si="2"/>
        <v>3</v>
      </c>
      <c r="M12" s="27">
        <f t="shared" si="3"/>
        <v>1</v>
      </c>
      <c r="N12" s="28">
        <f t="shared" si="4"/>
        <v>7</v>
      </c>
      <c r="O12" s="29">
        <f t="shared" si="6"/>
        <v>1</v>
      </c>
      <c r="P12" s="22" t="s">
        <v>7</v>
      </c>
    </row>
    <row r="13" spans="1:16" ht="45" x14ac:dyDescent="0.25">
      <c r="A13" s="11">
        <v>4</v>
      </c>
      <c r="B13" s="12" t="s">
        <v>110</v>
      </c>
      <c r="C13" s="16">
        <v>2</v>
      </c>
      <c r="D13" s="23">
        <v>1</v>
      </c>
      <c r="E13" s="23">
        <v>1</v>
      </c>
      <c r="F13" s="23">
        <v>1</v>
      </c>
      <c r="G13" s="26">
        <f t="shared" si="0"/>
        <v>5</v>
      </c>
      <c r="H13" s="17">
        <f t="shared" si="1"/>
        <v>1.25</v>
      </c>
      <c r="I13" s="18">
        <v>2</v>
      </c>
      <c r="J13" s="19">
        <v>1</v>
      </c>
      <c r="K13" s="14">
        <v>1</v>
      </c>
      <c r="L13" s="15">
        <f t="shared" si="2"/>
        <v>4</v>
      </c>
      <c r="M13" s="27">
        <f t="shared" si="3"/>
        <v>1.3333333333333333</v>
      </c>
      <c r="N13" s="28">
        <f t="shared" si="4"/>
        <v>9</v>
      </c>
      <c r="O13" s="29">
        <f t="shared" si="6"/>
        <v>1.2857142857142858</v>
      </c>
      <c r="P13" s="22" t="s">
        <v>7</v>
      </c>
    </row>
    <row r="14" spans="1:16" ht="30" x14ac:dyDescent="0.25">
      <c r="A14" s="11">
        <v>5</v>
      </c>
      <c r="B14" s="12" t="s">
        <v>77</v>
      </c>
      <c r="C14" s="16">
        <v>1</v>
      </c>
      <c r="D14" s="23">
        <v>1</v>
      </c>
      <c r="E14" s="23">
        <v>1</v>
      </c>
      <c r="F14" s="23">
        <v>1</v>
      </c>
      <c r="G14" s="26">
        <f t="shared" si="0"/>
        <v>4</v>
      </c>
      <c r="H14" s="17">
        <f t="shared" si="1"/>
        <v>1</v>
      </c>
      <c r="I14" s="18">
        <v>1</v>
      </c>
      <c r="J14" s="19">
        <v>1</v>
      </c>
      <c r="K14" s="14">
        <v>1</v>
      </c>
      <c r="L14" s="15">
        <f t="shared" si="2"/>
        <v>3</v>
      </c>
      <c r="M14" s="27">
        <f t="shared" si="3"/>
        <v>1</v>
      </c>
      <c r="N14" s="28">
        <f t="shared" si="4"/>
        <v>7</v>
      </c>
      <c r="O14" s="29">
        <f t="shared" si="6"/>
        <v>1</v>
      </c>
      <c r="P14" s="22" t="s">
        <v>7</v>
      </c>
    </row>
    <row r="15" spans="1:16" ht="45" x14ac:dyDescent="0.25">
      <c r="A15" s="11">
        <v>6</v>
      </c>
      <c r="B15" s="12" t="s">
        <v>78</v>
      </c>
      <c r="C15" s="13">
        <v>1</v>
      </c>
      <c r="D15" s="18">
        <v>1</v>
      </c>
      <c r="E15" s="18">
        <v>1</v>
      </c>
      <c r="F15" s="18">
        <v>1</v>
      </c>
      <c r="G15" s="26">
        <f t="shared" si="0"/>
        <v>4</v>
      </c>
      <c r="H15" s="17">
        <f t="shared" si="1"/>
        <v>1</v>
      </c>
      <c r="I15" s="18">
        <v>1</v>
      </c>
      <c r="J15" s="19">
        <v>1</v>
      </c>
      <c r="K15" s="19">
        <v>1</v>
      </c>
      <c r="L15" s="15">
        <f t="shared" si="2"/>
        <v>3</v>
      </c>
      <c r="M15" s="27">
        <f t="shared" si="3"/>
        <v>1</v>
      </c>
      <c r="N15" s="28">
        <f t="shared" si="4"/>
        <v>7</v>
      </c>
      <c r="O15" s="29">
        <f t="shared" si="6"/>
        <v>1</v>
      </c>
      <c r="P15" s="22" t="s">
        <v>7</v>
      </c>
    </row>
    <row r="16" spans="1:16" ht="45" x14ac:dyDescent="0.25">
      <c r="A16" s="11">
        <v>7</v>
      </c>
      <c r="B16" s="12" t="s">
        <v>111</v>
      </c>
      <c r="C16" s="13">
        <v>1</v>
      </c>
      <c r="D16" s="18">
        <v>1</v>
      </c>
      <c r="E16" s="18">
        <v>1</v>
      </c>
      <c r="F16" s="18">
        <v>1</v>
      </c>
      <c r="G16" s="26">
        <f t="shared" si="0"/>
        <v>4</v>
      </c>
      <c r="H16" s="17">
        <f t="shared" si="1"/>
        <v>1</v>
      </c>
      <c r="I16" s="18">
        <v>1</v>
      </c>
      <c r="J16" s="19">
        <v>1</v>
      </c>
      <c r="K16" s="19">
        <v>1</v>
      </c>
      <c r="L16" s="15">
        <f t="shared" si="2"/>
        <v>3</v>
      </c>
      <c r="M16" s="27">
        <f t="shared" si="3"/>
        <v>1</v>
      </c>
      <c r="N16" s="28">
        <f t="shared" si="4"/>
        <v>7</v>
      </c>
      <c r="O16" s="29">
        <f t="shared" si="6"/>
        <v>1</v>
      </c>
      <c r="P16" s="22" t="s">
        <v>7</v>
      </c>
    </row>
    <row r="17" spans="1:16" ht="30" x14ac:dyDescent="0.25">
      <c r="A17" s="11">
        <v>8</v>
      </c>
      <c r="B17" s="12" t="s">
        <v>80</v>
      </c>
      <c r="C17" s="13">
        <v>1</v>
      </c>
      <c r="D17" s="18">
        <v>1</v>
      </c>
      <c r="E17" s="18">
        <v>1</v>
      </c>
      <c r="F17" s="18">
        <v>1</v>
      </c>
      <c r="G17" s="26">
        <f t="shared" si="0"/>
        <v>4</v>
      </c>
      <c r="H17" s="17">
        <f t="shared" si="1"/>
        <v>1</v>
      </c>
      <c r="I17" s="18">
        <v>1</v>
      </c>
      <c r="J17" s="19">
        <v>1</v>
      </c>
      <c r="K17" s="19">
        <v>1</v>
      </c>
      <c r="L17" s="15">
        <f t="shared" si="2"/>
        <v>3</v>
      </c>
      <c r="M17" s="27">
        <f t="shared" si="3"/>
        <v>1</v>
      </c>
      <c r="N17" s="28">
        <f t="shared" si="4"/>
        <v>7</v>
      </c>
      <c r="O17" s="29">
        <f t="shared" si="6"/>
        <v>1</v>
      </c>
      <c r="P17" s="22" t="s">
        <v>7</v>
      </c>
    </row>
    <row r="18" spans="1:16" ht="30" x14ac:dyDescent="0.25">
      <c r="A18" s="93">
        <v>9</v>
      </c>
      <c r="B18" s="97" t="s">
        <v>112</v>
      </c>
      <c r="C18" s="141">
        <v>1</v>
      </c>
      <c r="D18" s="142">
        <v>1</v>
      </c>
      <c r="E18" s="142">
        <v>1</v>
      </c>
      <c r="F18" s="142">
        <v>1</v>
      </c>
      <c r="G18" s="115">
        <f t="shared" si="0"/>
        <v>4</v>
      </c>
      <c r="H18" s="116">
        <f t="shared" si="1"/>
        <v>1</v>
      </c>
      <c r="I18" s="142">
        <v>1</v>
      </c>
      <c r="J18" s="119">
        <v>1</v>
      </c>
      <c r="K18" s="119">
        <v>1</v>
      </c>
      <c r="L18" s="118">
        <f t="shared" si="2"/>
        <v>3</v>
      </c>
      <c r="M18" s="120">
        <f t="shared" si="3"/>
        <v>1</v>
      </c>
      <c r="N18" s="121">
        <f t="shared" si="4"/>
        <v>7</v>
      </c>
      <c r="O18" s="122">
        <f t="shared" si="6"/>
        <v>1</v>
      </c>
      <c r="P18" s="123" t="s">
        <v>7</v>
      </c>
    </row>
    <row r="19" spans="1:16" ht="30" x14ac:dyDescent="0.25">
      <c r="A19" s="11">
        <v>10</v>
      </c>
      <c r="B19" s="12" t="s">
        <v>82</v>
      </c>
      <c r="C19" s="13">
        <v>1</v>
      </c>
      <c r="D19" s="18">
        <v>1</v>
      </c>
      <c r="E19" s="18">
        <v>1</v>
      </c>
      <c r="F19" s="18">
        <v>1</v>
      </c>
      <c r="G19" s="26">
        <f t="shared" si="0"/>
        <v>4</v>
      </c>
      <c r="H19" s="17">
        <f t="shared" si="1"/>
        <v>1</v>
      </c>
      <c r="I19" s="18">
        <v>2</v>
      </c>
      <c r="J19" s="19">
        <v>1</v>
      </c>
      <c r="K19" s="19">
        <v>1</v>
      </c>
      <c r="L19" s="15">
        <f t="shared" si="2"/>
        <v>4</v>
      </c>
      <c r="M19" s="27">
        <f t="shared" si="3"/>
        <v>1.3333333333333333</v>
      </c>
      <c r="N19" s="28">
        <f t="shared" si="4"/>
        <v>8</v>
      </c>
      <c r="O19" s="29">
        <f t="shared" si="6"/>
        <v>1.1428571428571428</v>
      </c>
      <c r="P19" s="22" t="s">
        <v>7</v>
      </c>
    </row>
    <row r="20" spans="1:16" ht="30" x14ac:dyDescent="0.25">
      <c r="A20" s="11">
        <v>11</v>
      </c>
      <c r="B20" s="12" t="s">
        <v>83</v>
      </c>
      <c r="C20" s="13">
        <v>2</v>
      </c>
      <c r="D20" s="18">
        <v>2</v>
      </c>
      <c r="E20" s="18">
        <v>1</v>
      </c>
      <c r="F20" s="18">
        <v>1</v>
      </c>
      <c r="G20" s="26">
        <f t="shared" si="0"/>
        <v>6</v>
      </c>
      <c r="H20" s="17">
        <f t="shared" si="1"/>
        <v>1.5</v>
      </c>
      <c r="I20" s="18">
        <v>1</v>
      </c>
      <c r="J20" s="19">
        <v>1</v>
      </c>
      <c r="K20" s="19">
        <v>1</v>
      </c>
      <c r="L20" s="15">
        <f t="shared" si="2"/>
        <v>3</v>
      </c>
      <c r="M20" s="27">
        <f t="shared" si="3"/>
        <v>1</v>
      </c>
      <c r="N20" s="28">
        <f t="shared" si="4"/>
        <v>9</v>
      </c>
      <c r="O20" s="29">
        <f t="shared" si="6"/>
        <v>1.2857142857142858</v>
      </c>
      <c r="P20" s="22" t="s">
        <v>7</v>
      </c>
    </row>
    <row r="21" spans="1:16" ht="45" x14ac:dyDescent="0.25">
      <c r="A21" s="11">
        <v>12</v>
      </c>
      <c r="B21" s="12" t="s">
        <v>84</v>
      </c>
      <c r="C21" s="13">
        <v>2</v>
      </c>
      <c r="D21" s="18">
        <v>2</v>
      </c>
      <c r="E21" s="18">
        <v>1</v>
      </c>
      <c r="F21" s="18">
        <v>2</v>
      </c>
      <c r="G21" s="26">
        <f>C21+D21+E21+F21</f>
        <v>7</v>
      </c>
      <c r="H21" s="17">
        <f t="shared" si="1"/>
        <v>1.75</v>
      </c>
      <c r="I21" s="18">
        <v>2</v>
      </c>
      <c r="J21" s="19">
        <v>2</v>
      </c>
      <c r="K21" s="19">
        <v>1</v>
      </c>
      <c r="L21" s="15">
        <f t="shared" si="2"/>
        <v>5</v>
      </c>
      <c r="M21" s="27">
        <f t="shared" si="3"/>
        <v>1.6666666666666667</v>
      </c>
      <c r="N21" s="28">
        <f t="shared" si="4"/>
        <v>12</v>
      </c>
      <c r="O21" s="29">
        <f t="shared" si="6"/>
        <v>1.7142857142857142</v>
      </c>
      <c r="P21" s="22" t="s">
        <v>8</v>
      </c>
    </row>
    <row r="22" spans="1:16" ht="30" x14ac:dyDescent="0.25">
      <c r="A22" s="11">
        <v>13</v>
      </c>
      <c r="B22" s="12" t="s">
        <v>85</v>
      </c>
      <c r="C22" s="13">
        <v>2</v>
      </c>
      <c r="D22" s="18">
        <v>1</v>
      </c>
      <c r="E22" s="18">
        <v>2</v>
      </c>
      <c r="F22" s="18">
        <v>2</v>
      </c>
      <c r="G22" s="26">
        <f t="shared" si="0"/>
        <v>7</v>
      </c>
      <c r="H22" s="17">
        <f t="shared" si="1"/>
        <v>1.75</v>
      </c>
      <c r="I22" s="18">
        <v>2</v>
      </c>
      <c r="J22" s="19">
        <v>2</v>
      </c>
      <c r="K22" s="19">
        <v>1</v>
      </c>
      <c r="L22" s="15">
        <f t="shared" si="2"/>
        <v>5</v>
      </c>
      <c r="M22" s="27">
        <f t="shared" si="3"/>
        <v>1.6666666666666667</v>
      </c>
      <c r="N22" s="28">
        <f>G21+L21</f>
        <v>12</v>
      </c>
      <c r="O22" s="29">
        <f t="shared" si="6"/>
        <v>1.7142857142857142</v>
      </c>
      <c r="P22" s="22" t="s">
        <v>8</v>
      </c>
    </row>
    <row r="23" spans="1:16" ht="30" x14ac:dyDescent="0.25">
      <c r="A23" s="11">
        <v>14</v>
      </c>
      <c r="B23" s="12" t="s">
        <v>86</v>
      </c>
      <c r="C23" s="13">
        <v>2</v>
      </c>
      <c r="D23" s="18">
        <v>2</v>
      </c>
      <c r="E23" s="18">
        <v>1</v>
      </c>
      <c r="F23" s="18">
        <v>1</v>
      </c>
      <c r="G23" s="26">
        <f t="shared" si="0"/>
        <v>6</v>
      </c>
      <c r="H23" s="17">
        <f t="shared" si="1"/>
        <v>1.5</v>
      </c>
      <c r="I23" s="18">
        <v>2</v>
      </c>
      <c r="J23" s="19">
        <v>2</v>
      </c>
      <c r="K23" s="19">
        <v>1</v>
      </c>
      <c r="L23" s="15">
        <f t="shared" si="2"/>
        <v>5</v>
      </c>
      <c r="M23" s="27">
        <f t="shared" si="3"/>
        <v>1.6666666666666667</v>
      </c>
      <c r="N23" s="28">
        <f>G23+L23</f>
        <v>11</v>
      </c>
      <c r="O23" s="29">
        <f t="shared" si="6"/>
        <v>1.5714285714285714</v>
      </c>
      <c r="P23" s="22" t="s">
        <v>8</v>
      </c>
    </row>
    <row r="24" spans="1:16" ht="45" x14ac:dyDescent="0.25">
      <c r="A24" s="11">
        <v>15</v>
      </c>
      <c r="B24" s="12" t="s">
        <v>87</v>
      </c>
      <c r="C24" s="13">
        <v>2</v>
      </c>
      <c r="D24" s="18">
        <v>2</v>
      </c>
      <c r="E24" s="18">
        <v>1</v>
      </c>
      <c r="F24" s="18">
        <v>2</v>
      </c>
      <c r="G24" s="26">
        <f t="shared" si="0"/>
        <v>7</v>
      </c>
      <c r="H24" s="17">
        <f t="shared" si="1"/>
        <v>1.75</v>
      </c>
      <c r="I24" s="18">
        <v>2</v>
      </c>
      <c r="J24" s="19">
        <v>2</v>
      </c>
      <c r="K24" s="19">
        <v>1</v>
      </c>
      <c r="L24" s="15">
        <f t="shared" si="2"/>
        <v>5</v>
      </c>
      <c r="M24" s="27">
        <f t="shared" si="3"/>
        <v>1.6666666666666667</v>
      </c>
      <c r="N24" s="28">
        <f>G24+L24</f>
        <v>12</v>
      </c>
      <c r="O24" s="29">
        <f t="shared" si="6"/>
        <v>1.7142857142857142</v>
      </c>
      <c r="P24" s="22" t="s">
        <v>8</v>
      </c>
    </row>
    <row r="25" spans="1:16" ht="30" x14ac:dyDescent="0.25">
      <c r="A25" s="11">
        <v>16</v>
      </c>
      <c r="B25" s="12" t="s">
        <v>88</v>
      </c>
      <c r="C25" s="13">
        <v>1</v>
      </c>
      <c r="D25" s="18">
        <v>1</v>
      </c>
      <c r="E25" s="18">
        <v>1</v>
      </c>
      <c r="F25" s="18">
        <v>1</v>
      </c>
      <c r="G25" s="26">
        <f t="shared" si="0"/>
        <v>4</v>
      </c>
      <c r="H25" s="17">
        <f t="shared" si="1"/>
        <v>1</v>
      </c>
      <c r="I25" s="18">
        <v>1</v>
      </c>
      <c r="J25" s="19">
        <v>1</v>
      </c>
      <c r="K25" s="19">
        <v>1</v>
      </c>
      <c r="L25" s="15">
        <f t="shared" si="2"/>
        <v>3</v>
      </c>
      <c r="M25" s="27">
        <f t="shared" si="3"/>
        <v>1</v>
      </c>
      <c r="N25" s="28">
        <f>G25+L25</f>
        <v>7</v>
      </c>
      <c r="O25" s="29">
        <f t="shared" si="6"/>
        <v>1</v>
      </c>
      <c r="P25" s="22" t="s">
        <v>7</v>
      </c>
    </row>
    <row r="26" spans="1:16" ht="30" x14ac:dyDescent="0.25">
      <c r="A26" s="11">
        <v>17</v>
      </c>
      <c r="B26" s="12" t="s">
        <v>89</v>
      </c>
      <c r="C26" s="13">
        <v>2</v>
      </c>
      <c r="D26" s="18">
        <v>2</v>
      </c>
      <c r="E26" s="18">
        <v>2</v>
      </c>
      <c r="F26" s="18">
        <v>2</v>
      </c>
      <c r="G26" s="26">
        <f t="shared" si="0"/>
        <v>8</v>
      </c>
      <c r="H26" s="17">
        <f t="shared" si="1"/>
        <v>2</v>
      </c>
      <c r="I26" s="23">
        <v>2</v>
      </c>
      <c r="J26" s="14">
        <v>2</v>
      </c>
      <c r="K26" s="14">
        <v>1</v>
      </c>
      <c r="L26" s="15">
        <f t="shared" si="2"/>
        <v>5</v>
      </c>
      <c r="M26" s="27">
        <f t="shared" si="3"/>
        <v>1.6666666666666667</v>
      </c>
      <c r="N26" s="28">
        <f>G26+L26</f>
        <v>13</v>
      </c>
      <c r="O26" s="29">
        <f t="shared" si="6"/>
        <v>1.8571428571428572</v>
      </c>
      <c r="P26" s="22" t="s">
        <v>8</v>
      </c>
    </row>
    <row r="27" spans="1:16" ht="30" x14ac:dyDescent="0.25">
      <c r="A27" s="93">
        <v>18</v>
      </c>
      <c r="B27" s="97" t="s">
        <v>90</v>
      </c>
      <c r="C27" s="113">
        <v>2</v>
      </c>
      <c r="D27" s="114">
        <v>1</v>
      </c>
      <c r="E27" s="114">
        <v>1</v>
      </c>
      <c r="F27" s="114">
        <v>1</v>
      </c>
      <c r="G27" s="115">
        <f t="shared" si="0"/>
        <v>5</v>
      </c>
      <c r="H27" s="116">
        <f t="shared" si="1"/>
        <v>1.25</v>
      </c>
      <c r="I27" s="114">
        <v>2</v>
      </c>
      <c r="J27" s="117">
        <v>1</v>
      </c>
      <c r="K27" s="119">
        <v>1</v>
      </c>
      <c r="L27" s="118">
        <f t="shared" si="2"/>
        <v>4</v>
      </c>
      <c r="M27" s="120">
        <f t="shared" si="3"/>
        <v>1.3333333333333333</v>
      </c>
      <c r="N27" s="121">
        <f>G27+L27</f>
        <v>9</v>
      </c>
      <c r="O27" s="122">
        <f t="shared" si="6"/>
        <v>1.2857142857142858</v>
      </c>
      <c r="P27" s="123" t="s">
        <v>7</v>
      </c>
    </row>
    <row r="28" spans="1:16" ht="15.75" x14ac:dyDescent="0.25">
      <c r="B28" s="1"/>
      <c r="C28" s="1"/>
      <c r="D28" s="1"/>
      <c r="E28" s="1"/>
      <c r="F28" s="1"/>
      <c r="G28" s="1"/>
      <c r="H28" s="1"/>
      <c r="I28" s="1"/>
      <c r="J28" s="1"/>
    </row>
    <row r="29" spans="1:16" ht="15.75" x14ac:dyDescent="0.25">
      <c r="B29" s="25"/>
      <c r="C29" s="25"/>
      <c r="D29" s="25"/>
      <c r="E29" s="25"/>
      <c r="F29" s="25"/>
      <c r="G29" s="25"/>
      <c r="H29" s="25"/>
      <c r="I29" s="25"/>
      <c r="J29" s="25"/>
    </row>
    <row r="30" spans="1:16" ht="15.75" x14ac:dyDescent="0.25">
      <c r="B30" s="1" t="s">
        <v>136</v>
      </c>
      <c r="C30" s="70"/>
      <c r="D30" s="70"/>
      <c r="E30" s="70"/>
      <c r="F30" s="70"/>
    </row>
    <row r="31" spans="1:16" ht="15.75" x14ac:dyDescent="0.25">
      <c r="B31" s="24" t="s">
        <v>9</v>
      </c>
    </row>
    <row r="32" spans="1:16" ht="15.75" x14ac:dyDescent="0.25">
      <c r="B32" s="1" t="s">
        <v>10</v>
      </c>
    </row>
    <row r="33" spans="2:2" ht="15.75" x14ac:dyDescent="0.25">
      <c r="B33" s="1" t="s">
        <v>11</v>
      </c>
    </row>
    <row r="34" spans="2:2" ht="15.75" x14ac:dyDescent="0.25">
      <c r="B34" s="25" t="s">
        <v>12</v>
      </c>
    </row>
  </sheetData>
  <mergeCells count="10">
    <mergeCell ref="N5:N9"/>
    <mergeCell ref="O5:O9"/>
    <mergeCell ref="P5:P9"/>
    <mergeCell ref="A4:P4"/>
    <mergeCell ref="C5:F8"/>
    <mergeCell ref="G5:G9"/>
    <mergeCell ref="H5:H9"/>
    <mergeCell ref="I5:K8"/>
    <mergeCell ref="L5:L9"/>
    <mergeCell ref="M5:M9"/>
  </mergeCells>
  <pageMargins left="0.7" right="0.7" top="0.75" bottom="0.75" header="0.3" footer="0.3"/>
  <pageSetup paperSize="9" scale="52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35"/>
  <sheetViews>
    <sheetView topLeftCell="A10" zoomScale="62" zoomScaleNormal="62" workbookViewId="0">
      <selection activeCell="G22" sqref="G22"/>
    </sheetView>
  </sheetViews>
  <sheetFormatPr defaultRowHeight="15" x14ac:dyDescent="0.25"/>
  <cols>
    <col min="14" max="14" width="11.5703125" bestFit="1" customWidth="1"/>
  </cols>
  <sheetData>
    <row r="1" spans="1:25" ht="15.75" x14ac:dyDescent="0.25">
      <c r="U1" s="1"/>
      <c r="V1" s="1"/>
    </row>
    <row r="2" spans="1:25" ht="15.75" x14ac:dyDescent="0.25">
      <c r="U2" s="1"/>
      <c r="V2" s="1"/>
    </row>
    <row r="3" spans="1:25" ht="16.5" thickBot="1" x14ac:dyDescent="0.3">
      <c r="B3" s="3" t="s">
        <v>37</v>
      </c>
      <c r="U3" s="1"/>
      <c r="V3" s="1"/>
    </row>
    <row r="4" spans="1:25" ht="15.75" thickBot="1" x14ac:dyDescent="0.3">
      <c r="A4" s="156" t="s">
        <v>68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8"/>
    </row>
    <row r="5" spans="1:25" ht="15" customHeight="1" x14ac:dyDescent="0.25">
      <c r="A5" s="4"/>
      <c r="B5" s="6"/>
      <c r="C5" s="159" t="s">
        <v>15</v>
      </c>
      <c r="D5" s="160"/>
      <c r="E5" s="160"/>
      <c r="F5" s="160"/>
      <c r="G5" s="160"/>
      <c r="H5" s="160"/>
      <c r="I5" s="160"/>
      <c r="J5" s="160"/>
      <c r="K5" s="160"/>
      <c r="L5" s="160"/>
      <c r="M5" s="168" t="s">
        <v>2</v>
      </c>
      <c r="N5" s="165" t="s">
        <v>3</v>
      </c>
      <c r="O5" s="171" t="s">
        <v>16</v>
      </c>
      <c r="P5" s="172"/>
      <c r="Q5" s="172"/>
      <c r="R5" s="172"/>
      <c r="S5" s="172"/>
      <c r="T5" s="172"/>
      <c r="U5" s="168" t="s">
        <v>2</v>
      </c>
      <c r="V5" s="165" t="s">
        <v>3</v>
      </c>
      <c r="W5" s="165" t="s">
        <v>2</v>
      </c>
      <c r="X5" s="165" t="s">
        <v>3</v>
      </c>
      <c r="Y5" s="165" t="s">
        <v>13</v>
      </c>
    </row>
    <row r="6" spans="1:25" x14ac:dyDescent="0.25">
      <c r="A6" s="4"/>
      <c r="B6" s="6"/>
      <c r="C6" s="161"/>
      <c r="D6" s="162"/>
      <c r="E6" s="162"/>
      <c r="F6" s="162"/>
      <c r="G6" s="162"/>
      <c r="H6" s="162"/>
      <c r="I6" s="162"/>
      <c r="J6" s="162"/>
      <c r="K6" s="162"/>
      <c r="L6" s="162"/>
      <c r="M6" s="169"/>
      <c r="N6" s="166"/>
      <c r="O6" s="173"/>
      <c r="P6" s="174"/>
      <c r="Q6" s="174"/>
      <c r="R6" s="174"/>
      <c r="S6" s="174"/>
      <c r="T6" s="174"/>
      <c r="U6" s="169"/>
      <c r="V6" s="166"/>
      <c r="W6" s="166"/>
      <c r="X6" s="166"/>
      <c r="Y6" s="166"/>
    </row>
    <row r="7" spans="1:25" ht="15.75" customHeight="1" thickBot="1" x14ac:dyDescent="0.3">
      <c r="A7" s="4"/>
      <c r="B7" s="6"/>
      <c r="C7" s="161"/>
      <c r="D7" s="162"/>
      <c r="E7" s="162"/>
      <c r="F7" s="162"/>
      <c r="G7" s="162"/>
      <c r="H7" s="162"/>
      <c r="I7" s="162"/>
      <c r="J7" s="162"/>
      <c r="K7" s="162"/>
      <c r="L7" s="162"/>
      <c r="M7" s="169"/>
      <c r="N7" s="166"/>
      <c r="O7" s="173"/>
      <c r="P7" s="174"/>
      <c r="Q7" s="174"/>
      <c r="R7" s="174"/>
      <c r="S7" s="174"/>
      <c r="T7" s="174"/>
      <c r="U7" s="169"/>
      <c r="V7" s="166"/>
      <c r="W7" s="166"/>
      <c r="X7" s="166"/>
      <c r="Y7" s="166"/>
    </row>
    <row r="8" spans="1:25" ht="28.5" x14ac:dyDescent="0.25">
      <c r="A8" s="7" t="s">
        <v>6</v>
      </c>
      <c r="B8" s="30" t="s">
        <v>14</v>
      </c>
      <c r="C8" s="9" t="s">
        <v>113</v>
      </c>
      <c r="D8" s="10" t="s">
        <v>114</v>
      </c>
      <c r="E8" s="10" t="s">
        <v>115</v>
      </c>
      <c r="F8" s="10" t="s">
        <v>116</v>
      </c>
      <c r="G8" s="10" t="s">
        <v>117</v>
      </c>
      <c r="H8" s="10" t="s">
        <v>118</v>
      </c>
      <c r="I8" s="10" t="s">
        <v>119</v>
      </c>
      <c r="J8" s="10" t="s">
        <v>120</v>
      </c>
      <c r="K8" s="10" t="s">
        <v>121</v>
      </c>
      <c r="L8" s="10" t="s">
        <v>122</v>
      </c>
      <c r="M8" s="170"/>
      <c r="N8" s="167"/>
      <c r="O8" s="10" t="s">
        <v>123</v>
      </c>
      <c r="P8" s="10" t="s">
        <v>124</v>
      </c>
      <c r="Q8" s="10" t="s">
        <v>125</v>
      </c>
      <c r="R8" s="10" t="s">
        <v>126</v>
      </c>
      <c r="S8" s="10" t="s">
        <v>127</v>
      </c>
      <c r="T8" s="10" t="s">
        <v>128</v>
      </c>
      <c r="U8" s="170"/>
      <c r="V8" s="167"/>
      <c r="W8" s="167"/>
      <c r="X8" s="167"/>
      <c r="Y8" s="167"/>
    </row>
    <row r="9" spans="1:25" ht="30" x14ac:dyDescent="0.25">
      <c r="A9" s="11">
        <v>1</v>
      </c>
      <c r="B9" s="31" t="s">
        <v>73</v>
      </c>
      <c r="C9" s="62">
        <v>1</v>
      </c>
      <c r="D9" s="72">
        <v>1</v>
      </c>
      <c r="E9" s="72">
        <v>1</v>
      </c>
      <c r="F9" s="72">
        <v>1</v>
      </c>
      <c r="G9" s="72">
        <v>1</v>
      </c>
      <c r="H9" s="72">
        <v>1</v>
      </c>
      <c r="I9" s="72">
        <v>1</v>
      </c>
      <c r="J9" s="72">
        <v>1</v>
      </c>
      <c r="K9" s="72">
        <v>1</v>
      </c>
      <c r="L9" s="72">
        <v>1</v>
      </c>
      <c r="M9" s="64">
        <f t="shared" ref="M9:M17" si="0">SUM(C9:L9)</f>
        <v>10</v>
      </c>
      <c r="N9" s="65">
        <f t="shared" ref="N9:N26" si="1">M9/10</f>
        <v>1</v>
      </c>
      <c r="O9" s="66">
        <v>1</v>
      </c>
      <c r="P9" s="74">
        <v>1</v>
      </c>
      <c r="Q9" s="74">
        <v>1</v>
      </c>
      <c r="R9" s="74">
        <v>1</v>
      </c>
      <c r="S9" s="74">
        <v>1</v>
      </c>
      <c r="T9" s="63">
        <v>1</v>
      </c>
      <c r="U9" s="64">
        <f t="shared" ref="U9:U26" si="2">SUM(O9:T9)</f>
        <v>6</v>
      </c>
      <c r="V9" s="65">
        <f t="shared" ref="V9:V26" si="3">U9/6</f>
        <v>1</v>
      </c>
      <c r="W9" s="32">
        <f t="shared" ref="W9:W26" si="4">M9+U9</f>
        <v>16</v>
      </c>
      <c r="X9" s="33">
        <f t="shared" ref="X9:X26" si="5">W9/16</f>
        <v>1</v>
      </c>
      <c r="Y9" s="34" t="s">
        <v>7</v>
      </c>
    </row>
    <row r="10" spans="1:25" ht="30" x14ac:dyDescent="0.25">
      <c r="A10" s="11">
        <v>2</v>
      </c>
      <c r="B10" s="31" t="s">
        <v>74</v>
      </c>
      <c r="C10" s="66">
        <v>1</v>
      </c>
      <c r="D10" s="74">
        <v>1</v>
      </c>
      <c r="E10" s="74">
        <v>1</v>
      </c>
      <c r="F10" s="74">
        <v>1</v>
      </c>
      <c r="G10" s="74">
        <v>1</v>
      </c>
      <c r="H10" s="74">
        <v>1</v>
      </c>
      <c r="I10" s="74">
        <v>1</v>
      </c>
      <c r="J10" s="74">
        <v>1</v>
      </c>
      <c r="K10" s="74">
        <v>1</v>
      </c>
      <c r="L10" s="74">
        <v>1</v>
      </c>
      <c r="M10" s="64">
        <f t="shared" si="0"/>
        <v>10</v>
      </c>
      <c r="N10" s="65">
        <f t="shared" si="1"/>
        <v>1</v>
      </c>
      <c r="O10" s="66">
        <v>1</v>
      </c>
      <c r="P10" s="74">
        <v>1</v>
      </c>
      <c r="Q10" s="74">
        <v>1</v>
      </c>
      <c r="R10" s="74">
        <v>1</v>
      </c>
      <c r="S10" s="74">
        <v>1</v>
      </c>
      <c r="T10" s="63">
        <v>1</v>
      </c>
      <c r="U10" s="64">
        <f t="shared" si="2"/>
        <v>6</v>
      </c>
      <c r="V10" s="65">
        <f t="shared" si="3"/>
        <v>1</v>
      </c>
      <c r="W10" s="32">
        <f t="shared" si="4"/>
        <v>16</v>
      </c>
      <c r="X10" s="33">
        <f t="shared" si="5"/>
        <v>1</v>
      </c>
      <c r="Y10" s="34" t="s">
        <v>7</v>
      </c>
    </row>
    <row r="11" spans="1:25" ht="45" x14ac:dyDescent="0.25">
      <c r="A11" s="11">
        <v>3</v>
      </c>
      <c r="B11" s="31" t="s">
        <v>75</v>
      </c>
      <c r="C11" s="66">
        <v>1</v>
      </c>
      <c r="D11" s="74">
        <v>1</v>
      </c>
      <c r="E11" s="74">
        <v>1</v>
      </c>
      <c r="F11" s="74">
        <v>1</v>
      </c>
      <c r="G11" s="74">
        <v>1</v>
      </c>
      <c r="H11" s="74">
        <v>1</v>
      </c>
      <c r="I11" s="74">
        <v>1</v>
      </c>
      <c r="J11" s="74">
        <v>1</v>
      </c>
      <c r="K11" s="74">
        <v>1</v>
      </c>
      <c r="L11" s="74">
        <v>1</v>
      </c>
      <c r="M11" s="64">
        <f t="shared" si="0"/>
        <v>10</v>
      </c>
      <c r="N11" s="65">
        <f t="shared" si="1"/>
        <v>1</v>
      </c>
      <c r="O11" s="66">
        <v>1</v>
      </c>
      <c r="P11" s="74">
        <v>1</v>
      </c>
      <c r="Q11" s="74">
        <v>1</v>
      </c>
      <c r="R11" s="74">
        <v>1</v>
      </c>
      <c r="S11" s="74">
        <v>1</v>
      </c>
      <c r="T11" s="63">
        <v>1</v>
      </c>
      <c r="U11" s="64">
        <f t="shared" si="2"/>
        <v>6</v>
      </c>
      <c r="V11" s="65">
        <f t="shared" si="3"/>
        <v>1</v>
      </c>
      <c r="W11" s="32">
        <f t="shared" si="4"/>
        <v>16</v>
      </c>
      <c r="X11" s="33">
        <f t="shared" si="5"/>
        <v>1</v>
      </c>
      <c r="Y11" s="34" t="s">
        <v>7</v>
      </c>
    </row>
    <row r="12" spans="1:25" ht="45" x14ac:dyDescent="0.25">
      <c r="A12" s="11">
        <v>4</v>
      </c>
      <c r="B12" s="31" t="s">
        <v>76</v>
      </c>
      <c r="C12" s="66">
        <v>2</v>
      </c>
      <c r="D12" s="74">
        <v>2</v>
      </c>
      <c r="E12" s="74">
        <v>2</v>
      </c>
      <c r="F12" s="74">
        <v>1</v>
      </c>
      <c r="G12" s="74">
        <v>2</v>
      </c>
      <c r="H12" s="74">
        <v>1</v>
      </c>
      <c r="I12" s="74">
        <v>1</v>
      </c>
      <c r="J12" s="74">
        <v>1</v>
      </c>
      <c r="K12" s="74">
        <v>1</v>
      </c>
      <c r="L12" s="74">
        <v>2</v>
      </c>
      <c r="M12" s="64">
        <f t="shared" si="0"/>
        <v>15</v>
      </c>
      <c r="N12" s="65">
        <f t="shared" si="1"/>
        <v>1.5</v>
      </c>
      <c r="O12" s="66">
        <v>2</v>
      </c>
      <c r="P12" s="74">
        <v>1</v>
      </c>
      <c r="Q12" s="74">
        <v>1</v>
      </c>
      <c r="R12" s="74">
        <v>1</v>
      </c>
      <c r="S12" s="74">
        <v>1</v>
      </c>
      <c r="T12" s="63">
        <v>1</v>
      </c>
      <c r="U12" s="64">
        <f t="shared" si="2"/>
        <v>7</v>
      </c>
      <c r="V12" s="65">
        <f t="shared" si="3"/>
        <v>1.1666666666666667</v>
      </c>
      <c r="W12" s="32">
        <f t="shared" si="4"/>
        <v>22</v>
      </c>
      <c r="X12" s="33">
        <f t="shared" si="5"/>
        <v>1.375</v>
      </c>
      <c r="Y12" s="34" t="s">
        <v>7</v>
      </c>
    </row>
    <row r="13" spans="1:25" ht="30" x14ac:dyDescent="0.25">
      <c r="A13" s="11">
        <v>5</v>
      </c>
      <c r="B13" s="31" t="s">
        <v>77</v>
      </c>
      <c r="C13" s="66">
        <v>1</v>
      </c>
      <c r="D13" s="74">
        <v>1</v>
      </c>
      <c r="E13" s="74">
        <v>1</v>
      </c>
      <c r="F13" s="74">
        <v>1</v>
      </c>
      <c r="G13" s="74">
        <v>1</v>
      </c>
      <c r="H13" s="74">
        <v>1</v>
      </c>
      <c r="I13" s="74">
        <v>1</v>
      </c>
      <c r="J13" s="74">
        <v>1</v>
      </c>
      <c r="K13" s="74">
        <v>1</v>
      </c>
      <c r="L13" s="74">
        <v>1</v>
      </c>
      <c r="M13" s="64">
        <f t="shared" si="0"/>
        <v>10</v>
      </c>
      <c r="N13" s="65">
        <f t="shared" si="1"/>
        <v>1</v>
      </c>
      <c r="O13" s="66">
        <v>1</v>
      </c>
      <c r="P13" s="74">
        <v>1</v>
      </c>
      <c r="Q13" s="74">
        <v>1</v>
      </c>
      <c r="R13" s="74">
        <v>1</v>
      </c>
      <c r="S13" s="74">
        <v>1</v>
      </c>
      <c r="T13" s="63">
        <v>1</v>
      </c>
      <c r="U13" s="64">
        <f t="shared" si="2"/>
        <v>6</v>
      </c>
      <c r="V13" s="65">
        <f t="shared" si="3"/>
        <v>1</v>
      </c>
      <c r="W13" s="32">
        <f t="shared" si="4"/>
        <v>16</v>
      </c>
      <c r="X13" s="33">
        <f t="shared" si="5"/>
        <v>1</v>
      </c>
      <c r="Y13" s="34" t="s">
        <v>7</v>
      </c>
    </row>
    <row r="14" spans="1:25" ht="45" x14ac:dyDescent="0.25">
      <c r="A14" s="11">
        <v>6</v>
      </c>
      <c r="B14" s="31" t="s">
        <v>78</v>
      </c>
      <c r="C14" s="62">
        <v>1</v>
      </c>
      <c r="D14" s="72">
        <v>1</v>
      </c>
      <c r="E14" s="72">
        <v>1</v>
      </c>
      <c r="F14" s="72">
        <v>1</v>
      </c>
      <c r="G14" s="72">
        <v>1</v>
      </c>
      <c r="H14" s="72">
        <v>1</v>
      </c>
      <c r="I14" s="72">
        <v>1</v>
      </c>
      <c r="J14" s="72">
        <v>1</v>
      </c>
      <c r="K14" s="72">
        <v>1</v>
      </c>
      <c r="L14" s="72">
        <v>2</v>
      </c>
      <c r="M14" s="64">
        <f t="shared" si="0"/>
        <v>11</v>
      </c>
      <c r="N14" s="65">
        <f t="shared" si="1"/>
        <v>1.1000000000000001</v>
      </c>
      <c r="O14" s="62">
        <v>1</v>
      </c>
      <c r="P14" s="72">
        <v>1</v>
      </c>
      <c r="Q14" s="72">
        <v>1</v>
      </c>
      <c r="R14" s="72">
        <v>1</v>
      </c>
      <c r="S14" s="72">
        <v>1</v>
      </c>
      <c r="T14" s="67">
        <v>1</v>
      </c>
      <c r="U14" s="64">
        <f t="shared" si="2"/>
        <v>6</v>
      </c>
      <c r="V14" s="65">
        <f t="shared" si="3"/>
        <v>1</v>
      </c>
      <c r="W14" s="32">
        <f t="shared" si="4"/>
        <v>17</v>
      </c>
      <c r="X14" s="33">
        <f t="shared" si="5"/>
        <v>1.0625</v>
      </c>
      <c r="Y14" s="34" t="s">
        <v>7</v>
      </c>
    </row>
    <row r="15" spans="1:25" ht="45" x14ac:dyDescent="0.25">
      <c r="A15" s="11">
        <v>7</v>
      </c>
      <c r="B15" s="31" t="s">
        <v>79</v>
      </c>
      <c r="C15" s="62">
        <v>1</v>
      </c>
      <c r="D15" s="72">
        <v>1</v>
      </c>
      <c r="E15" s="72">
        <v>1</v>
      </c>
      <c r="F15" s="72">
        <v>1</v>
      </c>
      <c r="G15" s="72">
        <v>1</v>
      </c>
      <c r="H15" s="72">
        <v>1</v>
      </c>
      <c r="I15" s="72">
        <v>1</v>
      </c>
      <c r="J15" s="72">
        <v>1</v>
      </c>
      <c r="K15" s="72">
        <v>1</v>
      </c>
      <c r="L15" s="72">
        <v>1</v>
      </c>
      <c r="M15" s="64">
        <f t="shared" si="0"/>
        <v>10</v>
      </c>
      <c r="N15" s="65">
        <f t="shared" si="1"/>
        <v>1</v>
      </c>
      <c r="O15" s="62">
        <v>1</v>
      </c>
      <c r="P15" s="72">
        <v>1</v>
      </c>
      <c r="Q15" s="72">
        <v>1</v>
      </c>
      <c r="R15" s="72">
        <v>1</v>
      </c>
      <c r="S15" s="72">
        <v>1</v>
      </c>
      <c r="T15" s="67">
        <v>1</v>
      </c>
      <c r="U15" s="64">
        <f t="shared" si="2"/>
        <v>6</v>
      </c>
      <c r="V15" s="65">
        <f t="shared" si="3"/>
        <v>1</v>
      </c>
      <c r="W15" s="32">
        <f t="shared" si="4"/>
        <v>16</v>
      </c>
      <c r="X15" s="33">
        <f t="shared" si="5"/>
        <v>1</v>
      </c>
      <c r="Y15" s="34" t="s">
        <v>7</v>
      </c>
    </row>
    <row r="16" spans="1:25" ht="30" x14ac:dyDescent="0.25">
      <c r="A16" s="11">
        <v>8</v>
      </c>
      <c r="B16" s="31" t="s">
        <v>80</v>
      </c>
      <c r="C16" s="62">
        <v>1</v>
      </c>
      <c r="D16" s="72">
        <v>1</v>
      </c>
      <c r="E16" s="72">
        <v>1</v>
      </c>
      <c r="F16" s="72">
        <v>1</v>
      </c>
      <c r="G16" s="72">
        <v>1</v>
      </c>
      <c r="H16" s="72">
        <v>1</v>
      </c>
      <c r="I16" s="72">
        <v>1</v>
      </c>
      <c r="J16" s="72">
        <v>1</v>
      </c>
      <c r="K16" s="72">
        <v>1</v>
      </c>
      <c r="L16" s="72">
        <v>1</v>
      </c>
      <c r="M16" s="64">
        <f t="shared" si="0"/>
        <v>10</v>
      </c>
      <c r="N16" s="65">
        <f t="shared" si="1"/>
        <v>1</v>
      </c>
      <c r="O16" s="62">
        <v>1</v>
      </c>
      <c r="P16" s="72">
        <v>1</v>
      </c>
      <c r="Q16" s="72">
        <v>1</v>
      </c>
      <c r="R16" s="72">
        <v>1</v>
      </c>
      <c r="S16" s="72">
        <v>1</v>
      </c>
      <c r="T16" s="67">
        <v>1</v>
      </c>
      <c r="U16" s="64">
        <f t="shared" si="2"/>
        <v>6</v>
      </c>
      <c r="V16" s="65">
        <f t="shared" si="3"/>
        <v>1</v>
      </c>
      <c r="W16" s="32">
        <f t="shared" si="4"/>
        <v>16</v>
      </c>
      <c r="X16" s="33">
        <f t="shared" si="5"/>
        <v>1</v>
      </c>
      <c r="Y16" s="34" t="s">
        <v>7</v>
      </c>
    </row>
    <row r="17" spans="1:25" ht="30" x14ac:dyDescent="0.25">
      <c r="A17" s="93">
        <v>9</v>
      </c>
      <c r="B17" s="107" t="s">
        <v>81</v>
      </c>
      <c r="C17" s="143">
        <v>1</v>
      </c>
      <c r="D17" s="144">
        <v>1</v>
      </c>
      <c r="E17" s="144">
        <v>1</v>
      </c>
      <c r="F17" s="144">
        <v>1</v>
      </c>
      <c r="G17" s="144">
        <v>1</v>
      </c>
      <c r="H17" s="144">
        <v>1</v>
      </c>
      <c r="I17" s="144">
        <v>1</v>
      </c>
      <c r="J17" s="144">
        <v>1</v>
      </c>
      <c r="K17" s="144">
        <v>1</v>
      </c>
      <c r="L17" s="144">
        <v>2</v>
      </c>
      <c r="M17" s="110">
        <f t="shared" si="0"/>
        <v>11</v>
      </c>
      <c r="N17" s="111">
        <f t="shared" si="1"/>
        <v>1.1000000000000001</v>
      </c>
      <c r="O17" s="143">
        <v>1</v>
      </c>
      <c r="P17" s="144">
        <v>1</v>
      </c>
      <c r="Q17" s="144">
        <v>1</v>
      </c>
      <c r="R17" s="144">
        <v>1</v>
      </c>
      <c r="S17" s="144">
        <v>1</v>
      </c>
      <c r="T17" s="136">
        <v>1</v>
      </c>
      <c r="U17" s="110">
        <f t="shared" si="2"/>
        <v>6</v>
      </c>
      <c r="V17" s="111">
        <f t="shared" si="3"/>
        <v>1</v>
      </c>
      <c r="W17" s="138">
        <f t="shared" si="4"/>
        <v>17</v>
      </c>
      <c r="X17" s="145">
        <f t="shared" si="5"/>
        <v>1.0625</v>
      </c>
      <c r="Y17" s="34" t="s">
        <v>7</v>
      </c>
    </row>
    <row r="18" spans="1:25" ht="30" x14ac:dyDescent="0.25">
      <c r="A18" s="11">
        <v>10</v>
      </c>
      <c r="B18" s="31" t="s">
        <v>82</v>
      </c>
      <c r="C18" s="66">
        <v>1</v>
      </c>
      <c r="D18" s="74">
        <v>1</v>
      </c>
      <c r="E18" s="74">
        <v>1</v>
      </c>
      <c r="F18" s="74">
        <v>1</v>
      </c>
      <c r="G18" s="74">
        <v>1</v>
      </c>
      <c r="H18" s="74">
        <v>1</v>
      </c>
      <c r="I18" s="74">
        <v>1</v>
      </c>
      <c r="J18" s="74">
        <v>1</v>
      </c>
      <c r="K18" s="74">
        <v>1</v>
      </c>
      <c r="L18" s="74">
        <v>1</v>
      </c>
      <c r="M18" s="64">
        <v>9</v>
      </c>
      <c r="N18" s="65">
        <f t="shared" si="1"/>
        <v>0.9</v>
      </c>
      <c r="O18" s="66">
        <v>1</v>
      </c>
      <c r="P18" s="74">
        <v>1</v>
      </c>
      <c r="Q18" s="74">
        <v>1</v>
      </c>
      <c r="R18" s="74">
        <v>1</v>
      </c>
      <c r="S18" s="74">
        <v>1</v>
      </c>
      <c r="T18" s="63">
        <v>1</v>
      </c>
      <c r="U18" s="64">
        <f t="shared" si="2"/>
        <v>6</v>
      </c>
      <c r="V18" s="65">
        <f t="shared" si="3"/>
        <v>1</v>
      </c>
      <c r="W18" s="32">
        <f t="shared" si="4"/>
        <v>15</v>
      </c>
      <c r="X18" s="33">
        <f t="shared" si="5"/>
        <v>0.9375</v>
      </c>
      <c r="Y18" s="34" t="s">
        <v>7</v>
      </c>
    </row>
    <row r="19" spans="1:25" ht="30" x14ac:dyDescent="0.25">
      <c r="A19" s="11">
        <v>11</v>
      </c>
      <c r="B19" s="31" t="s">
        <v>83</v>
      </c>
      <c r="C19" s="62">
        <v>1</v>
      </c>
      <c r="D19" s="72">
        <v>1</v>
      </c>
      <c r="E19" s="72">
        <v>1</v>
      </c>
      <c r="F19" s="72">
        <v>1</v>
      </c>
      <c r="G19" s="72">
        <v>1</v>
      </c>
      <c r="H19" s="72">
        <v>1</v>
      </c>
      <c r="I19" s="72">
        <v>1</v>
      </c>
      <c r="J19" s="72">
        <v>1</v>
      </c>
      <c r="K19" s="72">
        <v>1</v>
      </c>
      <c r="L19" s="72">
        <v>2</v>
      </c>
      <c r="M19" s="64">
        <f t="shared" ref="M19:M26" si="6">SUM(C19:L19)</f>
        <v>11</v>
      </c>
      <c r="N19" s="65">
        <f t="shared" si="1"/>
        <v>1.1000000000000001</v>
      </c>
      <c r="O19" s="62">
        <v>1</v>
      </c>
      <c r="P19" s="72">
        <v>1</v>
      </c>
      <c r="Q19" s="72">
        <v>1</v>
      </c>
      <c r="R19" s="72">
        <v>1</v>
      </c>
      <c r="S19" s="72">
        <v>1</v>
      </c>
      <c r="T19" s="67">
        <v>1</v>
      </c>
      <c r="U19" s="64">
        <f t="shared" si="2"/>
        <v>6</v>
      </c>
      <c r="V19" s="65">
        <f t="shared" si="3"/>
        <v>1</v>
      </c>
      <c r="W19" s="32">
        <f t="shared" si="4"/>
        <v>17</v>
      </c>
      <c r="X19" s="33">
        <f t="shared" si="5"/>
        <v>1.0625</v>
      </c>
      <c r="Y19" s="34" t="s">
        <v>7</v>
      </c>
    </row>
    <row r="20" spans="1:25" ht="45" x14ac:dyDescent="0.25">
      <c r="A20" s="11">
        <v>12</v>
      </c>
      <c r="B20" s="31" t="s">
        <v>84</v>
      </c>
      <c r="C20" s="62">
        <v>2</v>
      </c>
      <c r="D20" s="72">
        <v>2</v>
      </c>
      <c r="E20" s="72">
        <v>2</v>
      </c>
      <c r="F20" s="72">
        <v>2</v>
      </c>
      <c r="G20" s="72">
        <v>2</v>
      </c>
      <c r="H20" s="72">
        <v>1</v>
      </c>
      <c r="I20" s="72">
        <v>1</v>
      </c>
      <c r="J20" s="72">
        <v>2</v>
      </c>
      <c r="K20" s="72">
        <v>1</v>
      </c>
      <c r="L20" s="72">
        <v>2</v>
      </c>
      <c r="M20" s="64">
        <f t="shared" si="6"/>
        <v>17</v>
      </c>
      <c r="N20" s="65">
        <f t="shared" si="1"/>
        <v>1.7</v>
      </c>
      <c r="O20" s="62">
        <v>2</v>
      </c>
      <c r="P20" s="72">
        <v>1</v>
      </c>
      <c r="Q20" s="72">
        <v>1</v>
      </c>
      <c r="R20" s="72">
        <v>2</v>
      </c>
      <c r="S20" s="72">
        <v>1</v>
      </c>
      <c r="T20" s="67">
        <v>1</v>
      </c>
      <c r="U20" s="64">
        <f t="shared" si="2"/>
        <v>8</v>
      </c>
      <c r="V20" s="65">
        <f t="shared" si="3"/>
        <v>1.3333333333333333</v>
      </c>
      <c r="W20" s="32">
        <f t="shared" si="4"/>
        <v>25</v>
      </c>
      <c r="X20" s="33">
        <f t="shared" si="5"/>
        <v>1.5625</v>
      </c>
      <c r="Y20" s="2" t="s">
        <v>8</v>
      </c>
    </row>
    <row r="21" spans="1:25" ht="30" x14ac:dyDescent="0.25">
      <c r="A21" s="11">
        <v>13</v>
      </c>
      <c r="B21" s="31" t="s">
        <v>85</v>
      </c>
      <c r="C21" s="62">
        <v>2</v>
      </c>
      <c r="D21" s="72">
        <v>2</v>
      </c>
      <c r="E21" s="72">
        <v>2</v>
      </c>
      <c r="F21" s="72">
        <v>2</v>
      </c>
      <c r="G21" s="72">
        <v>2</v>
      </c>
      <c r="H21" s="72">
        <v>1</v>
      </c>
      <c r="I21" s="72">
        <v>1</v>
      </c>
      <c r="J21" s="72">
        <v>2</v>
      </c>
      <c r="K21" s="72">
        <v>1</v>
      </c>
      <c r="L21" s="72">
        <v>2</v>
      </c>
      <c r="M21" s="64">
        <f t="shared" si="6"/>
        <v>17</v>
      </c>
      <c r="N21" s="65">
        <f t="shared" si="1"/>
        <v>1.7</v>
      </c>
      <c r="O21" s="62">
        <v>2</v>
      </c>
      <c r="P21" s="72">
        <v>1</v>
      </c>
      <c r="Q21" s="72">
        <v>1</v>
      </c>
      <c r="R21" s="72">
        <v>2</v>
      </c>
      <c r="S21" s="72">
        <v>1</v>
      </c>
      <c r="T21" s="67">
        <v>1</v>
      </c>
      <c r="U21" s="64">
        <f t="shared" si="2"/>
        <v>8</v>
      </c>
      <c r="V21" s="65">
        <f t="shared" si="3"/>
        <v>1.3333333333333333</v>
      </c>
      <c r="W21" s="32">
        <f t="shared" si="4"/>
        <v>25</v>
      </c>
      <c r="X21" s="33">
        <f t="shared" si="5"/>
        <v>1.5625</v>
      </c>
      <c r="Y21" s="2" t="s">
        <v>8</v>
      </c>
    </row>
    <row r="22" spans="1:25" ht="30" x14ac:dyDescent="0.25">
      <c r="A22" s="11">
        <v>14</v>
      </c>
      <c r="B22" s="31" t="s">
        <v>86</v>
      </c>
      <c r="C22" s="62">
        <v>2</v>
      </c>
      <c r="D22" s="72">
        <v>2</v>
      </c>
      <c r="E22" s="72">
        <v>2</v>
      </c>
      <c r="F22" s="72">
        <v>1</v>
      </c>
      <c r="G22" s="72">
        <v>2</v>
      </c>
      <c r="H22" s="72">
        <v>1</v>
      </c>
      <c r="I22" s="72">
        <v>1</v>
      </c>
      <c r="J22" s="72">
        <v>1</v>
      </c>
      <c r="K22" s="72">
        <v>1</v>
      </c>
      <c r="L22" s="72">
        <v>2</v>
      </c>
      <c r="M22" s="64">
        <f t="shared" si="6"/>
        <v>15</v>
      </c>
      <c r="N22" s="65">
        <f t="shared" si="1"/>
        <v>1.5</v>
      </c>
      <c r="O22" s="62">
        <v>1</v>
      </c>
      <c r="P22" s="72">
        <v>1</v>
      </c>
      <c r="Q22" s="72">
        <v>1</v>
      </c>
      <c r="R22" s="72">
        <v>1</v>
      </c>
      <c r="S22" s="72">
        <v>1</v>
      </c>
      <c r="T22" s="67">
        <v>1</v>
      </c>
      <c r="U22" s="64">
        <f t="shared" si="2"/>
        <v>6</v>
      </c>
      <c r="V22" s="65">
        <f t="shared" si="3"/>
        <v>1</v>
      </c>
      <c r="W22" s="32">
        <f t="shared" si="4"/>
        <v>21</v>
      </c>
      <c r="X22" s="33">
        <f t="shared" si="5"/>
        <v>1.3125</v>
      </c>
      <c r="Y22" s="2" t="s">
        <v>7</v>
      </c>
    </row>
    <row r="23" spans="1:25" ht="45" x14ac:dyDescent="0.25">
      <c r="A23" s="11">
        <v>15</v>
      </c>
      <c r="B23" s="31" t="s">
        <v>87</v>
      </c>
      <c r="C23" s="62">
        <v>2</v>
      </c>
      <c r="D23" s="72">
        <v>2</v>
      </c>
      <c r="E23" s="72">
        <v>2</v>
      </c>
      <c r="F23" s="72">
        <v>1</v>
      </c>
      <c r="G23" s="72">
        <v>2</v>
      </c>
      <c r="H23" s="72">
        <v>1</v>
      </c>
      <c r="I23" s="72">
        <v>1</v>
      </c>
      <c r="J23" s="72">
        <v>1</v>
      </c>
      <c r="K23" s="72">
        <v>2</v>
      </c>
      <c r="L23" s="72">
        <v>2</v>
      </c>
      <c r="M23" s="64">
        <f t="shared" si="6"/>
        <v>16</v>
      </c>
      <c r="N23" s="65">
        <f t="shared" si="1"/>
        <v>1.6</v>
      </c>
      <c r="O23" s="62">
        <v>2</v>
      </c>
      <c r="P23" s="72">
        <v>1</v>
      </c>
      <c r="Q23" s="72">
        <v>1</v>
      </c>
      <c r="R23" s="72">
        <v>2</v>
      </c>
      <c r="S23" s="72">
        <v>1</v>
      </c>
      <c r="T23" s="67">
        <v>1</v>
      </c>
      <c r="U23" s="64">
        <f t="shared" si="2"/>
        <v>8</v>
      </c>
      <c r="V23" s="65">
        <f t="shared" si="3"/>
        <v>1.3333333333333333</v>
      </c>
      <c r="W23" s="32">
        <f t="shared" si="4"/>
        <v>24</v>
      </c>
      <c r="X23" s="33">
        <f t="shared" si="5"/>
        <v>1.5</v>
      </c>
      <c r="Y23" s="2" t="s">
        <v>8</v>
      </c>
    </row>
    <row r="24" spans="1:25" ht="30" x14ac:dyDescent="0.25">
      <c r="A24" s="11">
        <v>16</v>
      </c>
      <c r="B24" s="31" t="s">
        <v>88</v>
      </c>
      <c r="C24" s="62">
        <v>1</v>
      </c>
      <c r="D24" s="72">
        <v>1</v>
      </c>
      <c r="E24" s="72">
        <v>1</v>
      </c>
      <c r="F24" s="72">
        <v>1</v>
      </c>
      <c r="G24" s="72">
        <v>1</v>
      </c>
      <c r="H24" s="72">
        <v>1</v>
      </c>
      <c r="I24" s="72"/>
      <c r="J24" s="72">
        <v>1</v>
      </c>
      <c r="K24" s="72">
        <v>1</v>
      </c>
      <c r="L24" s="72">
        <v>2</v>
      </c>
      <c r="M24" s="64">
        <f t="shared" si="6"/>
        <v>10</v>
      </c>
      <c r="N24" s="65">
        <f t="shared" si="1"/>
        <v>1</v>
      </c>
      <c r="O24" s="62">
        <v>1</v>
      </c>
      <c r="P24" s="72">
        <v>1</v>
      </c>
      <c r="Q24" s="72">
        <v>1</v>
      </c>
      <c r="R24" s="72">
        <v>1</v>
      </c>
      <c r="S24" s="72">
        <v>1</v>
      </c>
      <c r="T24" s="67">
        <v>1</v>
      </c>
      <c r="U24" s="64">
        <f t="shared" si="2"/>
        <v>6</v>
      </c>
      <c r="V24" s="65">
        <f t="shared" si="3"/>
        <v>1</v>
      </c>
      <c r="W24" s="32">
        <f t="shared" si="4"/>
        <v>16</v>
      </c>
      <c r="X24" s="33">
        <f t="shared" si="5"/>
        <v>1</v>
      </c>
      <c r="Y24" s="3" t="s">
        <v>60</v>
      </c>
    </row>
    <row r="25" spans="1:25" ht="30" x14ac:dyDescent="0.25">
      <c r="A25" s="11">
        <v>17</v>
      </c>
      <c r="B25" s="31" t="s">
        <v>89</v>
      </c>
      <c r="C25" s="62">
        <v>2</v>
      </c>
      <c r="D25" s="72">
        <v>2</v>
      </c>
      <c r="E25" s="72">
        <v>2</v>
      </c>
      <c r="F25" s="72">
        <v>2</v>
      </c>
      <c r="G25" s="72">
        <v>1</v>
      </c>
      <c r="H25" s="72">
        <v>1</v>
      </c>
      <c r="I25" s="72">
        <v>1</v>
      </c>
      <c r="J25" s="72">
        <v>2</v>
      </c>
      <c r="K25" s="72">
        <v>2</v>
      </c>
      <c r="L25" s="72">
        <v>2</v>
      </c>
      <c r="M25" s="64">
        <f t="shared" si="6"/>
        <v>17</v>
      </c>
      <c r="N25" s="65">
        <f t="shared" si="1"/>
        <v>1.7</v>
      </c>
      <c r="O25" s="62">
        <v>2</v>
      </c>
      <c r="P25" s="72">
        <v>1</v>
      </c>
      <c r="Q25" s="72">
        <v>1</v>
      </c>
      <c r="R25" s="72">
        <v>2</v>
      </c>
      <c r="S25" s="72">
        <v>1</v>
      </c>
      <c r="T25" s="67">
        <v>1</v>
      </c>
      <c r="U25" s="64">
        <f t="shared" si="2"/>
        <v>8</v>
      </c>
      <c r="V25" s="65">
        <f t="shared" si="3"/>
        <v>1.3333333333333333</v>
      </c>
      <c r="W25" s="32">
        <f t="shared" si="4"/>
        <v>25</v>
      </c>
      <c r="X25" s="33">
        <f t="shared" si="5"/>
        <v>1.5625</v>
      </c>
      <c r="Y25" s="2" t="s">
        <v>8</v>
      </c>
    </row>
    <row r="26" spans="1:25" ht="30" x14ac:dyDescent="0.25">
      <c r="A26" s="93">
        <v>18</v>
      </c>
      <c r="B26" s="107" t="s">
        <v>90</v>
      </c>
      <c r="C26" s="108">
        <v>2</v>
      </c>
      <c r="D26" s="109">
        <v>1</v>
      </c>
      <c r="E26" s="109">
        <v>1</v>
      </c>
      <c r="F26" s="109">
        <v>1</v>
      </c>
      <c r="G26" s="109">
        <v>1</v>
      </c>
      <c r="H26" s="109">
        <v>1</v>
      </c>
      <c r="I26" s="109">
        <v>1</v>
      </c>
      <c r="J26" s="109">
        <v>1</v>
      </c>
      <c r="K26" s="109">
        <v>1</v>
      </c>
      <c r="L26" s="109">
        <v>2</v>
      </c>
      <c r="M26" s="110">
        <f t="shared" si="6"/>
        <v>12</v>
      </c>
      <c r="N26" s="111">
        <f t="shared" si="1"/>
        <v>1.2</v>
      </c>
      <c r="O26" s="108">
        <v>1</v>
      </c>
      <c r="P26" s="109">
        <v>1</v>
      </c>
      <c r="Q26" s="109">
        <v>1</v>
      </c>
      <c r="R26" s="109">
        <v>1</v>
      </c>
      <c r="S26" s="109">
        <v>1</v>
      </c>
      <c r="T26" s="112">
        <v>1</v>
      </c>
      <c r="U26" s="110">
        <f t="shared" si="2"/>
        <v>6</v>
      </c>
      <c r="V26" s="111">
        <f t="shared" si="3"/>
        <v>1</v>
      </c>
      <c r="W26" s="138">
        <f t="shared" si="4"/>
        <v>18</v>
      </c>
      <c r="X26" s="145">
        <f t="shared" si="5"/>
        <v>1.125</v>
      </c>
      <c r="Y26" s="146" t="s">
        <v>7</v>
      </c>
    </row>
    <row r="27" spans="1:25" ht="15.75" x14ac:dyDescent="0.25">
      <c r="B27" s="24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  <c r="N27" s="3"/>
      <c r="O27" s="3"/>
      <c r="P27" s="3"/>
      <c r="Q27" s="3"/>
      <c r="R27" s="3"/>
      <c r="S27" s="3"/>
      <c r="T27" s="3"/>
      <c r="U27" s="3"/>
      <c r="V27" s="3"/>
      <c r="W27" s="68"/>
    </row>
    <row r="28" spans="1:25" ht="15.75" x14ac:dyDescent="0.25">
      <c r="B28" s="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68"/>
    </row>
    <row r="29" spans="1:25" ht="15.75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15.75" x14ac:dyDescent="0.25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5" ht="15.75" x14ac:dyDescent="0.25">
      <c r="B31" s="1" t="s">
        <v>138</v>
      </c>
      <c r="M31" s="1" t="s">
        <v>139</v>
      </c>
    </row>
    <row r="32" spans="1:25" ht="15.75" x14ac:dyDescent="0.25">
      <c r="B32" s="24" t="s">
        <v>9</v>
      </c>
    </row>
    <row r="33" spans="2:2" ht="15.75" x14ac:dyDescent="0.25">
      <c r="B33" s="1" t="s">
        <v>10</v>
      </c>
    </row>
    <row r="34" spans="2:2" ht="15.75" x14ac:dyDescent="0.25">
      <c r="B34" s="1" t="s">
        <v>11</v>
      </c>
    </row>
    <row r="35" spans="2:2" ht="15.75" x14ac:dyDescent="0.25">
      <c r="B35" s="25" t="s">
        <v>12</v>
      </c>
    </row>
  </sheetData>
  <mergeCells count="10">
    <mergeCell ref="X5:X8"/>
    <mergeCell ref="W5:W8"/>
    <mergeCell ref="A4:Y4"/>
    <mergeCell ref="C5:L7"/>
    <mergeCell ref="M5:M8"/>
    <mergeCell ref="N5:N8"/>
    <mergeCell ref="O5:T7"/>
    <mergeCell ref="U5:U8"/>
    <mergeCell ref="V5:V8"/>
    <mergeCell ref="Y5:Y8"/>
  </mergeCells>
  <pageMargins left="0.7" right="0.7" top="0.75" bottom="0.75" header="0.3" footer="0.3"/>
  <pageSetup paperSize="9" scale="38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3"/>
  <sheetViews>
    <sheetView topLeftCell="A13" zoomScale="70" zoomScaleNormal="70" workbookViewId="0">
      <selection activeCell="I21" sqref="I21"/>
    </sheetView>
  </sheetViews>
  <sheetFormatPr defaultRowHeight="15" x14ac:dyDescent="0.25"/>
  <cols>
    <col min="2" max="2" width="9.28515625" customWidth="1"/>
    <col min="8" max="8" width="12" bestFit="1" customWidth="1"/>
  </cols>
  <sheetData>
    <row r="1" spans="1:9" ht="15.75" x14ac:dyDescent="0.25">
      <c r="A1" s="1"/>
      <c r="B1" s="1"/>
      <c r="D1" s="1"/>
      <c r="E1" s="2" t="s">
        <v>0</v>
      </c>
      <c r="F1" s="1"/>
      <c r="G1" s="1"/>
      <c r="H1" s="1"/>
      <c r="I1" s="1"/>
    </row>
    <row r="2" spans="1:9" ht="15.75" x14ac:dyDescent="0.25">
      <c r="A2" s="1"/>
      <c r="B2" s="1"/>
      <c r="C2" s="1"/>
      <c r="D2" s="1"/>
      <c r="E2" s="2" t="s">
        <v>47</v>
      </c>
      <c r="F2" s="1"/>
      <c r="G2" s="1"/>
      <c r="H2" s="1"/>
      <c r="I2" s="1"/>
    </row>
    <row r="3" spans="1:9" ht="15.75" x14ac:dyDescent="0.25">
      <c r="A3" s="1"/>
      <c r="B3" s="1"/>
      <c r="C3" s="1"/>
      <c r="D3" s="1"/>
      <c r="E3" s="2" t="s">
        <v>69</v>
      </c>
      <c r="F3" s="1"/>
      <c r="G3" s="1"/>
      <c r="H3" s="1"/>
      <c r="I3" s="1"/>
    </row>
    <row r="4" spans="1:9" ht="16.5" thickBot="1" x14ac:dyDescent="0.3">
      <c r="A4" s="1"/>
      <c r="B4" s="1"/>
      <c r="C4" s="3" t="s">
        <v>37</v>
      </c>
      <c r="D4" s="1"/>
      <c r="E4" s="1"/>
      <c r="F4" s="1"/>
      <c r="G4" s="1"/>
      <c r="H4" s="1"/>
      <c r="I4" s="1"/>
    </row>
    <row r="5" spans="1:9" ht="16.5" thickBot="1" x14ac:dyDescent="0.3">
      <c r="A5" s="176"/>
      <c r="B5" s="177"/>
      <c r="C5" s="177"/>
      <c r="D5" s="177"/>
      <c r="E5" s="177"/>
      <c r="F5" s="177"/>
      <c r="G5" s="178"/>
      <c r="H5" s="178"/>
      <c r="I5" s="179"/>
    </row>
    <row r="6" spans="1:9" ht="16.5" customHeight="1" thickBot="1" x14ac:dyDescent="0.3">
      <c r="A6" s="35"/>
      <c r="B6" s="36"/>
      <c r="C6" s="180" t="s">
        <v>70</v>
      </c>
      <c r="D6" s="181"/>
      <c r="E6" s="181"/>
      <c r="F6" s="181"/>
      <c r="G6" s="182" t="s">
        <v>2</v>
      </c>
      <c r="H6" s="184" t="s">
        <v>3</v>
      </c>
      <c r="I6" s="186" t="s">
        <v>13</v>
      </c>
    </row>
    <row r="7" spans="1:9" ht="32.25" x14ac:dyDescent="0.25">
      <c r="A7" s="37" t="s">
        <v>6</v>
      </c>
      <c r="B7" s="38" t="s">
        <v>14</v>
      </c>
      <c r="C7" s="39" t="s">
        <v>129</v>
      </c>
      <c r="D7" s="40" t="s">
        <v>130</v>
      </c>
      <c r="E7" s="40" t="s">
        <v>131</v>
      </c>
      <c r="F7" s="40" t="s">
        <v>132</v>
      </c>
      <c r="G7" s="183"/>
      <c r="H7" s="185"/>
      <c r="I7" s="187"/>
    </row>
    <row r="8" spans="1:9" ht="30" x14ac:dyDescent="0.25">
      <c r="A8" s="41">
        <v>1</v>
      </c>
      <c r="B8" s="12" t="s">
        <v>73</v>
      </c>
      <c r="C8" s="42">
        <v>2</v>
      </c>
      <c r="D8" s="43">
        <v>1</v>
      </c>
      <c r="E8" s="43">
        <v>1</v>
      </c>
      <c r="F8" s="43">
        <v>1</v>
      </c>
      <c r="G8" s="44">
        <f t="shared" ref="G8:G23" si="0">SUM(C8:F8)</f>
        <v>5</v>
      </c>
      <c r="H8" s="45">
        <f t="shared" ref="H8:H25" si="1">G8/4</f>
        <v>1.25</v>
      </c>
      <c r="I8" s="151" t="s">
        <v>7</v>
      </c>
    </row>
    <row r="9" spans="1:9" ht="30" x14ac:dyDescent="0.25">
      <c r="A9" s="41">
        <v>2</v>
      </c>
      <c r="B9" s="12" t="s">
        <v>74</v>
      </c>
      <c r="C9" s="42">
        <v>2</v>
      </c>
      <c r="D9" s="43">
        <v>1</v>
      </c>
      <c r="E9" s="43">
        <v>1</v>
      </c>
      <c r="F9" s="43">
        <v>1</v>
      </c>
      <c r="G9" s="44">
        <f t="shared" si="0"/>
        <v>5</v>
      </c>
      <c r="H9" s="45">
        <f t="shared" si="1"/>
        <v>1.25</v>
      </c>
      <c r="I9" s="151" t="s">
        <v>7</v>
      </c>
    </row>
    <row r="10" spans="1:9" ht="45" x14ac:dyDescent="0.25">
      <c r="A10" s="41">
        <v>3</v>
      </c>
      <c r="B10" s="12" t="s">
        <v>75</v>
      </c>
      <c r="C10" s="42">
        <v>2</v>
      </c>
      <c r="D10" s="43">
        <v>2</v>
      </c>
      <c r="E10" s="43">
        <v>1</v>
      </c>
      <c r="F10" s="43">
        <v>1</v>
      </c>
      <c r="G10" s="44">
        <f t="shared" si="0"/>
        <v>6</v>
      </c>
      <c r="H10" s="45">
        <f t="shared" si="1"/>
        <v>1.5</v>
      </c>
      <c r="I10" s="151" t="s">
        <v>7</v>
      </c>
    </row>
    <row r="11" spans="1:9" ht="45" x14ac:dyDescent="0.25">
      <c r="A11" s="41">
        <v>4</v>
      </c>
      <c r="B11" s="12" t="s">
        <v>76</v>
      </c>
      <c r="C11" s="42">
        <v>2</v>
      </c>
      <c r="D11" s="43">
        <v>2</v>
      </c>
      <c r="E11" s="43">
        <v>1</v>
      </c>
      <c r="F11" s="43">
        <v>1</v>
      </c>
      <c r="G11" s="44">
        <f t="shared" si="0"/>
        <v>6</v>
      </c>
      <c r="H11" s="45">
        <f t="shared" si="1"/>
        <v>1.5</v>
      </c>
      <c r="I11" s="151" t="s">
        <v>7</v>
      </c>
    </row>
    <row r="12" spans="1:9" ht="30" x14ac:dyDescent="0.25">
      <c r="A12" s="41">
        <v>5</v>
      </c>
      <c r="B12" s="12" t="s">
        <v>77</v>
      </c>
      <c r="C12" s="42">
        <v>2</v>
      </c>
      <c r="D12" s="43">
        <v>1</v>
      </c>
      <c r="E12" s="43">
        <v>1</v>
      </c>
      <c r="F12" s="43">
        <v>1</v>
      </c>
      <c r="G12" s="44">
        <f t="shared" si="0"/>
        <v>5</v>
      </c>
      <c r="H12" s="45">
        <f t="shared" si="1"/>
        <v>1.25</v>
      </c>
      <c r="I12" s="151" t="s">
        <v>7</v>
      </c>
    </row>
    <row r="13" spans="1:9" ht="45" x14ac:dyDescent="0.25">
      <c r="A13" s="41">
        <v>6</v>
      </c>
      <c r="B13" s="12" t="s">
        <v>78</v>
      </c>
      <c r="C13" s="42">
        <v>2</v>
      </c>
      <c r="D13" s="43">
        <v>2</v>
      </c>
      <c r="E13" s="43">
        <v>1</v>
      </c>
      <c r="F13" s="43">
        <v>1</v>
      </c>
      <c r="G13" s="44">
        <f t="shared" si="0"/>
        <v>6</v>
      </c>
      <c r="H13" s="45">
        <f t="shared" si="1"/>
        <v>1.5</v>
      </c>
      <c r="I13" s="151" t="s">
        <v>7</v>
      </c>
    </row>
    <row r="14" spans="1:9" ht="30" x14ac:dyDescent="0.25">
      <c r="A14" s="41">
        <v>7</v>
      </c>
      <c r="B14" s="12" t="s">
        <v>79</v>
      </c>
      <c r="C14" s="42">
        <v>1</v>
      </c>
      <c r="D14" s="43">
        <v>1</v>
      </c>
      <c r="E14" s="43">
        <v>1</v>
      </c>
      <c r="F14" s="43">
        <v>1</v>
      </c>
      <c r="G14" s="44">
        <f t="shared" si="0"/>
        <v>4</v>
      </c>
      <c r="H14" s="45">
        <f t="shared" si="1"/>
        <v>1</v>
      </c>
      <c r="I14" s="151" t="s">
        <v>7</v>
      </c>
    </row>
    <row r="15" spans="1:9" ht="30" x14ac:dyDescent="0.25">
      <c r="A15" s="41">
        <v>8</v>
      </c>
      <c r="B15" s="12" t="s">
        <v>133</v>
      </c>
      <c r="C15" s="42">
        <v>1</v>
      </c>
      <c r="D15" s="43">
        <v>1</v>
      </c>
      <c r="E15" s="43">
        <v>1</v>
      </c>
      <c r="F15" s="43">
        <v>1</v>
      </c>
      <c r="G15" s="44">
        <f t="shared" si="0"/>
        <v>4</v>
      </c>
      <c r="H15" s="45">
        <f t="shared" si="1"/>
        <v>1</v>
      </c>
      <c r="I15" s="155" t="s">
        <v>7</v>
      </c>
    </row>
    <row r="16" spans="1:9" ht="30" x14ac:dyDescent="0.25">
      <c r="A16" s="101">
        <v>9</v>
      </c>
      <c r="B16" s="97" t="s">
        <v>81</v>
      </c>
      <c r="C16" s="147">
        <v>2</v>
      </c>
      <c r="D16" s="148">
        <v>1</v>
      </c>
      <c r="E16" s="148">
        <v>1</v>
      </c>
      <c r="F16" s="148">
        <v>1</v>
      </c>
      <c r="G16" s="149">
        <f t="shared" si="0"/>
        <v>5</v>
      </c>
      <c r="H16" s="150">
        <f t="shared" si="1"/>
        <v>1.25</v>
      </c>
      <c r="I16" s="152" t="s">
        <v>7</v>
      </c>
    </row>
    <row r="17" spans="1:9" ht="30" x14ac:dyDescent="0.25">
      <c r="A17" s="41">
        <v>10</v>
      </c>
      <c r="B17" s="12" t="s">
        <v>82</v>
      </c>
      <c r="C17" s="42">
        <v>2</v>
      </c>
      <c r="D17" s="43">
        <v>1</v>
      </c>
      <c r="E17" s="43">
        <v>1</v>
      </c>
      <c r="F17" s="43">
        <v>1</v>
      </c>
      <c r="G17" s="44">
        <f t="shared" si="0"/>
        <v>5</v>
      </c>
      <c r="H17" s="45">
        <f t="shared" si="1"/>
        <v>1.25</v>
      </c>
      <c r="I17" s="151" t="s">
        <v>7</v>
      </c>
    </row>
    <row r="18" spans="1:9" ht="30" x14ac:dyDescent="0.25">
      <c r="A18" s="41">
        <v>11</v>
      </c>
      <c r="B18" s="12" t="s">
        <v>83</v>
      </c>
      <c r="C18" s="42">
        <v>2</v>
      </c>
      <c r="D18" s="43">
        <v>2</v>
      </c>
      <c r="E18" s="43">
        <v>1</v>
      </c>
      <c r="F18" s="43">
        <v>1</v>
      </c>
      <c r="G18" s="44">
        <f t="shared" si="0"/>
        <v>6</v>
      </c>
      <c r="H18" s="45">
        <f t="shared" si="1"/>
        <v>1.5</v>
      </c>
      <c r="I18" s="151" t="s">
        <v>7</v>
      </c>
    </row>
    <row r="19" spans="1:9" ht="45" x14ac:dyDescent="0.25">
      <c r="A19" s="41">
        <v>12</v>
      </c>
      <c r="B19" s="12" t="s">
        <v>84</v>
      </c>
      <c r="C19" s="42">
        <v>2</v>
      </c>
      <c r="D19" s="43">
        <v>2</v>
      </c>
      <c r="E19" s="43">
        <v>1</v>
      </c>
      <c r="F19" s="43">
        <v>2</v>
      </c>
      <c r="G19" s="44">
        <f t="shared" si="0"/>
        <v>7</v>
      </c>
      <c r="H19" s="45">
        <f t="shared" si="1"/>
        <v>1.75</v>
      </c>
      <c r="I19" s="151" t="s">
        <v>8</v>
      </c>
    </row>
    <row r="20" spans="1:9" ht="30" x14ac:dyDescent="0.25">
      <c r="A20" s="41">
        <v>13</v>
      </c>
      <c r="B20" s="12" t="s">
        <v>85</v>
      </c>
      <c r="C20" s="42">
        <v>2</v>
      </c>
      <c r="D20" s="43">
        <v>2</v>
      </c>
      <c r="E20" s="43">
        <v>1</v>
      </c>
      <c r="F20" s="43">
        <v>2</v>
      </c>
      <c r="G20" s="44">
        <f t="shared" si="0"/>
        <v>7</v>
      </c>
      <c r="H20" s="45">
        <f t="shared" si="1"/>
        <v>1.75</v>
      </c>
      <c r="I20" s="151" t="s">
        <v>8</v>
      </c>
    </row>
    <row r="21" spans="1:9" ht="30" x14ac:dyDescent="0.25">
      <c r="A21" s="41">
        <v>14</v>
      </c>
      <c r="B21" s="12" t="s">
        <v>86</v>
      </c>
      <c r="C21" s="42">
        <v>2</v>
      </c>
      <c r="D21" s="43">
        <v>2</v>
      </c>
      <c r="E21" s="43">
        <v>1</v>
      </c>
      <c r="F21" s="43">
        <v>2</v>
      </c>
      <c r="G21" s="44">
        <f t="shared" si="0"/>
        <v>7</v>
      </c>
      <c r="H21" s="45">
        <f t="shared" si="1"/>
        <v>1.75</v>
      </c>
      <c r="I21" s="151" t="s">
        <v>8</v>
      </c>
    </row>
    <row r="22" spans="1:9" ht="30" x14ac:dyDescent="0.25">
      <c r="A22" s="41">
        <v>15</v>
      </c>
      <c r="B22" s="12" t="s">
        <v>87</v>
      </c>
      <c r="C22" s="42">
        <v>2</v>
      </c>
      <c r="D22" s="43">
        <v>2</v>
      </c>
      <c r="E22" s="43">
        <v>1</v>
      </c>
      <c r="F22" s="43">
        <v>2</v>
      </c>
      <c r="G22" s="44">
        <f t="shared" si="0"/>
        <v>7</v>
      </c>
      <c r="H22" s="45">
        <f t="shared" si="1"/>
        <v>1.75</v>
      </c>
      <c r="I22" s="151" t="s">
        <v>8</v>
      </c>
    </row>
    <row r="23" spans="1:9" ht="30" x14ac:dyDescent="0.25">
      <c r="A23" s="41">
        <v>16</v>
      </c>
      <c r="B23" s="12" t="s">
        <v>88</v>
      </c>
      <c r="C23" s="42">
        <v>2</v>
      </c>
      <c r="D23" s="43">
        <v>1</v>
      </c>
      <c r="E23" s="43">
        <v>1</v>
      </c>
      <c r="F23" s="43">
        <v>1</v>
      </c>
      <c r="G23" s="44">
        <f t="shared" si="0"/>
        <v>5</v>
      </c>
      <c r="H23" s="45">
        <f t="shared" si="1"/>
        <v>1.25</v>
      </c>
      <c r="I23" s="151" t="s">
        <v>7</v>
      </c>
    </row>
    <row r="24" spans="1:9" ht="30.75" thickBot="1" x14ac:dyDescent="0.3">
      <c r="A24" s="41">
        <v>17</v>
      </c>
      <c r="B24" s="46" t="s">
        <v>89</v>
      </c>
      <c r="C24" s="47">
        <v>2</v>
      </c>
      <c r="D24" s="48">
        <v>2</v>
      </c>
      <c r="E24" s="48">
        <v>1</v>
      </c>
      <c r="F24" s="48">
        <v>2</v>
      </c>
      <c r="G24" s="49">
        <f>C24+D24+E24+F24</f>
        <v>7</v>
      </c>
      <c r="H24" s="50">
        <f t="shared" si="1"/>
        <v>1.75</v>
      </c>
      <c r="I24" s="153" t="s">
        <v>8</v>
      </c>
    </row>
    <row r="25" spans="1:9" ht="30" x14ac:dyDescent="0.25">
      <c r="A25" s="101">
        <v>18</v>
      </c>
      <c r="B25" s="102" t="s">
        <v>90</v>
      </c>
      <c r="C25" s="103">
        <v>2</v>
      </c>
      <c r="D25" s="104">
        <v>2</v>
      </c>
      <c r="E25" s="104">
        <v>1</v>
      </c>
      <c r="F25" s="104">
        <v>1</v>
      </c>
      <c r="G25" s="105">
        <f>C25+D25+E25+F25</f>
        <v>6</v>
      </c>
      <c r="H25" s="106">
        <f t="shared" si="1"/>
        <v>1.5</v>
      </c>
      <c r="I25" s="154" t="s">
        <v>7</v>
      </c>
    </row>
    <row r="26" spans="1:9" ht="15.75" x14ac:dyDescent="0.25">
      <c r="B26" s="175"/>
      <c r="C26" s="175"/>
      <c r="D26" s="175"/>
      <c r="E26" s="175"/>
      <c r="F26" s="175"/>
      <c r="G26" s="175"/>
      <c r="H26" s="175"/>
      <c r="I26" s="175"/>
    </row>
    <row r="27" spans="1:9" ht="15.75" x14ac:dyDescent="0.25">
      <c r="B27" s="175"/>
      <c r="C27" s="175"/>
      <c r="D27" s="175"/>
      <c r="E27" s="175"/>
      <c r="F27" s="175"/>
      <c r="G27" s="175"/>
      <c r="H27" s="175"/>
      <c r="I27" s="175"/>
    </row>
    <row r="28" spans="1:9" ht="15.75" x14ac:dyDescent="0.25">
      <c r="B28" s="25"/>
      <c r="C28" s="25"/>
      <c r="D28" s="25"/>
      <c r="E28" s="25"/>
      <c r="F28" s="25"/>
      <c r="G28" s="25"/>
      <c r="H28" s="25"/>
      <c r="I28" s="25"/>
    </row>
    <row r="29" spans="1:9" ht="15.75" x14ac:dyDescent="0.25">
      <c r="B29" s="1" t="s">
        <v>134</v>
      </c>
      <c r="G29" s="1" t="s">
        <v>135</v>
      </c>
    </row>
    <row r="30" spans="1:9" ht="15.75" x14ac:dyDescent="0.25">
      <c r="B30" s="24" t="s">
        <v>9</v>
      </c>
    </row>
    <row r="31" spans="1:9" ht="15.75" x14ac:dyDescent="0.25">
      <c r="B31" s="175" t="s">
        <v>10</v>
      </c>
      <c r="C31" s="175"/>
      <c r="D31" s="175"/>
      <c r="E31" s="175"/>
      <c r="F31" s="175"/>
      <c r="G31" s="175"/>
      <c r="H31" s="175"/>
      <c r="I31" s="175"/>
    </row>
    <row r="32" spans="1:9" ht="15.75" x14ac:dyDescent="0.25">
      <c r="B32" s="175" t="s">
        <v>11</v>
      </c>
      <c r="C32" s="175"/>
      <c r="D32" s="175"/>
      <c r="E32" s="175"/>
      <c r="F32" s="175"/>
      <c r="G32" s="175"/>
      <c r="H32" s="175"/>
      <c r="I32" s="175"/>
    </row>
    <row r="33" spans="2:2" ht="15.75" x14ac:dyDescent="0.25">
      <c r="B33" s="25" t="s">
        <v>12</v>
      </c>
    </row>
  </sheetData>
  <mergeCells count="9">
    <mergeCell ref="B31:I31"/>
    <mergeCell ref="B32:I32"/>
    <mergeCell ref="B26:I26"/>
    <mergeCell ref="B27:I27"/>
    <mergeCell ref="A5:I5"/>
    <mergeCell ref="C6:F6"/>
    <mergeCell ref="G6:G7"/>
    <mergeCell ref="H6:H7"/>
    <mergeCell ref="I6:I7"/>
  </mergeCells>
  <pageMargins left="0.7" right="0.7" top="0.75" bottom="0.75" header="0.3" footer="0.3"/>
  <pageSetup paperSize="9" scale="93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3"/>
  <sheetViews>
    <sheetView topLeftCell="A10" zoomScale="70" zoomScaleNormal="70" workbookViewId="0">
      <selection activeCell="L35" sqref="L35"/>
    </sheetView>
  </sheetViews>
  <sheetFormatPr defaultRowHeight="15" x14ac:dyDescent="0.25"/>
  <cols>
    <col min="5" max="6" width="9.140625" customWidth="1"/>
    <col min="11" max="11" width="10" bestFit="1" customWidth="1"/>
  </cols>
  <sheetData>
    <row r="1" spans="1:12" ht="15.75" x14ac:dyDescent="0.25">
      <c r="B1" s="1"/>
      <c r="C1" s="2"/>
      <c r="D1" s="3" t="s">
        <v>0</v>
      </c>
      <c r="E1" s="1"/>
      <c r="F1" s="1"/>
      <c r="G1" s="1"/>
      <c r="H1" s="1"/>
      <c r="I1" s="1"/>
      <c r="J1" s="69"/>
      <c r="K1" s="69"/>
    </row>
    <row r="2" spans="1:12" ht="15.75" x14ac:dyDescent="0.25">
      <c r="B2" s="1"/>
      <c r="C2" s="68" t="s">
        <v>61</v>
      </c>
      <c r="D2" s="2"/>
      <c r="E2" s="2"/>
      <c r="F2" s="2"/>
      <c r="G2" s="1"/>
      <c r="H2" s="1"/>
      <c r="I2" s="1"/>
      <c r="J2" s="69"/>
      <c r="K2" s="69"/>
    </row>
    <row r="3" spans="1:12" ht="16.5" thickBot="1" x14ac:dyDescent="0.3">
      <c r="B3" s="1"/>
      <c r="C3" s="2" t="s">
        <v>37</v>
      </c>
      <c r="D3" s="1"/>
      <c r="E3" s="1"/>
      <c r="F3" s="1"/>
      <c r="G3" s="1"/>
      <c r="H3" s="1"/>
      <c r="I3" s="1"/>
      <c r="K3" s="3"/>
    </row>
    <row r="4" spans="1:12" ht="15.75" customHeight="1" thickBot="1" x14ac:dyDescent="0.3">
      <c r="A4" s="90"/>
      <c r="B4" s="89"/>
      <c r="C4" s="157" t="s">
        <v>57</v>
      </c>
      <c r="D4" s="157"/>
      <c r="E4" s="157"/>
      <c r="F4" s="157"/>
      <c r="G4" s="157"/>
      <c r="H4" s="157"/>
      <c r="I4" s="157"/>
      <c r="J4" s="157"/>
      <c r="K4" s="157"/>
      <c r="L4" s="134"/>
    </row>
    <row r="5" spans="1:12" ht="15.75" customHeight="1" x14ac:dyDescent="0.25">
      <c r="A5" s="4"/>
      <c r="B5" s="5"/>
      <c r="C5" s="159" t="s">
        <v>17</v>
      </c>
      <c r="D5" s="160"/>
      <c r="E5" s="160"/>
      <c r="F5" s="160"/>
      <c r="G5" s="160"/>
      <c r="H5" s="160"/>
      <c r="I5" s="160"/>
      <c r="J5" s="165" t="s">
        <v>2</v>
      </c>
      <c r="K5" s="165" t="s">
        <v>3</v>
      </c>
      <c r="L5" s="165" t="s">
        <v>13</v>
      </c>
    </row>
    <row r="6" spans="1:12" x14ac:dyDescent="0.25">
      <c r="A6" s="4"/>
      <c r="B6" s="6"/>
      <c r="C6" s="161"/>
      <c r="D6" s="162"/>
      <c r="E6" s="162"/>
      <c r="F6" s="162"/>
      <c r="G6" s="162"/>
      <c r="H6" s="162"/>
      <c r="I6" s="162"/>
      <c r="J6" s="166"/>
      <c r="K6" s="166"/>
      <c r="L6" s="166"/>
    </row>
    <row r="7" spans="1:12" ht="15" customHeight="1" x14ac:dyDescent="0.25">
      <c r="A7" s="4"/>
      <c r="B7" s="6"/>
      <c r="C7" s="161"/>
      <c r="D7" s="162"/>
      <c r="E7" s="162"/>
      <c r="F7" s="162"/>
      <c r="G7" s="162"/>
      <c r="H7" s="162"/>
      <c r="I7" s="162"/>
      <c r="J7" s="166"/>
      <c r="K7" s="166"/>
      <c r="L7" s="166"/>
    </row>
    <row r="8" spans="1:12" x14ac:dyDescent="0.25">
      <c r="A8" s="4"/>
      <c r="B8" s="6"/>
      <c r="C8" s="161"/>
      <c r="D8" s="162"/>
      <c r="E8" s="162"/>
      <c r="F8" s="162"/>
      <c r="G8" s="162"/>
      <c r="H8" s="162"/>
      <c r="I8" s="162"/>
      <c r="J8" s="166"/>
      <c r="K8" s="166"/>
      <c r="L8" s="166"/>
    </row>
    <row r="9" spans="1:12" ht="29.25" customHeight="1" thickBot="1" x14ac:dyDescent="0.3">
      <c r="A9" s="7" t="s">
        <v>6</v>
      </c>
      <c r="B9" s="30" t="s">
        <v>14</v>
      </c>
      <c r="C9" s="163"/>
      <c r="D9" s="164"/>
      <c r="E9" s="164"/>
      <c r="F9" s="164"/>
      <c r="G9" s="164"/>
      <c r="H9" s="164"/>
      <c r="I9" s="164"/>
      <c r="J9" s="166"/>
      <c r="K9" s="166"/>
      <c r="L9" s="166"/>
    </row>
    <row r="10" spans="1:12" ht="23.25" thickBot="1" x14ac:dyDescent="0.3">
      <c r="A10" s="4"/>
      <c r="B10" s="8"/>
      <c r="C10" s="10" t="s">
        <v>50</v>
      </c>
      <c r="D10" s="10" t="s">
        <v>51</v>
      </c>
      <c r="E10" s="10" t="s">
        <v>52</v>
      </c>
      <c r="F10" s="10" t="s">
        <v>53</v>
      </c>
      <c r="G10" s="10" t="s">
        <v>54</v>
      </c>
      <c r="H10" s="10" t="s">
        <v>55</v>
      </c>
      <c r="I10" s="10" t="s">
        <v>56</v>
      </c>
      <c r="J10" s="188"/>
      <c r="K10" s="188"/>
      <c r="L10" s="188"/>
    </row>
    <row r="11" spans="1:12" ht="30" x14ac:dyDescent="0.25">
      <c r="A11" s="11">
        <v>1</v>
      </c>
      <c r="B11" s="12" t="s">
        <v>18</v>
      </c>
      <c r="C11" s="51">
        <v>3</v>
      </c>
      <c r="D11" s="52">
        <v>3</v>
      </c>
      <c r="E11" s="52">
        <v>2</v>
      </c>
      <c r="F11" s="52">
        <v>2</v>
      </c>
      <c r="G11" s="52">
        <v>3</v>
      </c>
      <c r="H11" s="52">
        <v>3</v>
      </c>
      <c r="I11" s="52">
        <v>2</v>
      </c>
      <c r="J11" s="53">
        <f t="shared" ref="J11:J34" si="0">SUM(C11:I11)</f>
        <v>18</v>
      </c>
      <c r="K11" s="54">
        <f t="shared" ref="K11:K34" si="1">J11/7</f>
        <v>2.5714285714285716</v>
      </c>
      <c r="L11" s="91" t="s">
        <v>8</v>
      </c>
    </row>
    <row r="12" spans="1:12" ht="30" x14ac:dyDescent="0.25">
      <c r="A12" s="11">
        <v>2</v>
      </c>
      <c r="B12" s="12" t="s">
        <v>19</v>
      </c>
      <c r="C12" s="51">
        <v>3</v>
      </c>
      <c r="D12" s="52">
        <v>3</v>
      </c>
      <c r="E12" s="52">
        <v>2</v>
      </c>
      <c r="F12" s="52">
        <v>3</v>
      </c>
      <c r="G12" s="52">
        <v>3</v>
      </c>
      <c r="H12" s="52">
        <v>2</v>
      </c>
      <c r="I12" s="52">
        <v>3</v>
      </c>
      <c r="J12" s="53">
        <f t="shared" si="0"/>
        <v>19</v>
      </c>
      <c r="K12" s="54">
        <f t="shared" si="1"/>
        <v>2.7142857142857144</v>
      </c>
      <c r="L12" s="92" t="s">
        <v>8</v>
      </c>
    </row>
    <row r="13" spans="1:12" ht="30" x14ac:dyDescent="0.25">
      <c r="A13" s="11">
        <v>3</v>
      </c>
      <c r="B13" s="12" t="s">
        <v>20</v>
      </c>
      <c r="C13" s="51">
        <v>2</v>
      </c>
      <c r="D13" s="52">
        <v>2</v>
      </c>
      <c r="E13" s="52">
        <v>2</v>
      </c>
      <c r="F13" s="52">
        <v>2</v>
      </c>
      <c r="G13" s="52">
        <v>3</v>
      </c>
      <c r="H13" s="52">
        <v>2</v>
      </c>
      <c r="I13" s="52">
        <v>2</v>
      </c>
      <c r="J13" s="53">
        <f t="shared" si="0"/>
        <v>15</v>
      </c>
      <c r="K13" s="54">
        <f t="shared" si="1"/>
        <v>2.1428571428571428</v>
      </c>
      <c r="L13" s="92" t="s">
        <v>8</v>
      </c>
    </row>
    <row r="14" spans="1:12" ht="45" x14ac:dyDescent="0.25">
      <c r="A14" s="11">
        <v>4</v>
      </c>
      <c r="B14" s="12" t="s">
        <v>38</v>
      </c>
      <c r="C14" s="51">
        <v>2</v>
      </c>
      <c r="D14" s="52">
        <v>2</v>
      </c>
      <c r="E14" s="52">
        <v>1</v>
      </c>
      <c r="F14" s="52">
        <v>2</v>
      </c>
      <c r="G14" s="52">
        <v>1</v>
      </c>
      <c r="H14" s="52">
        <v>2</v>
      </c>
      <c r="I14" s="52">
        <v>1</v>
      </c>
      <c r="J14" s="53">
        <f t="shared" si="0"/>
        <v>11</v>
      </c>
      <c r="K14" s="54">
        <f t="shared" si="1"/>
        <v>1.5714285714285714</v>
      </c>
      <c r="L14" s="92" t="s">
        <v>8</v>
      </c>
    </row>
    <row r="15" spans="1:12" ht="30" x14ac:dyDescent="0.25">
      <c r="A15" s="11">
        <v>5</v>
      </c>
      <c r="B15" s="12" t="s">
        <v>29</v>
      </c>
      <c r="C15" s="51">
        <v>2</v>
      </c>
      <c r="D15" s="52">
        <v>2</v>
      </c>
      <c r="E15" s="52">
        <v>2</v>
      </c>
      <c r="F15" s="52">
        <v>2</v>
      </c>
      <c r="G15" s="52">
        <v>2</v>
      </c>
      <c r="H15" s="52">
        <v>2</v>
      </c>
      <c r="I15" s="52">
        <v>2</v>
      </c>
      <c r="J15" s="53">
        <f t="shared" si="0"/>
        <v>14</v>
      </c>
      <c r="K15" s="54">
        <f t="shared" si="1"/>
        <v>2</v>
      </c>
      <c r="L15" s="92" t="s">
        <v>8</v>
      </c>
    </row>
    <row r="16" spans="1:12" ht="45" x14ac:dyDescent="0.25">
      <c r="A16" s="11">
        <v>6</v>
      </c>
      <c r="B16" s="12" t="s">
        <v>39</v>
      </c>
      <c r="C16" s="51">
        <v>1</v>
      </c>
      <c r="D16" s="52">
        <v>1</v>
      </c>
      <c r="E16" s="52">
        <v>1</v>
      </c>
      <c r="F16" s="52">
        <v>1</v>
      </c>
      <c r="G16" s="52">
        <v>1</v>
      </c>
      <c r="H16" s="52">
        <v>1</v>
      </c>
      <c r="I16" s="52">
        <v>1</v>
      </c>
      <c r="J16" s="53">
        <f t="shared" si="0"/>
        <v>7</v>
      </c>
      <c r="K16" s="54">
        <f t="shared" si="1"/>
        <v>1</v>
      </c>
      <c r="L16" s="92" t="s">
        <v>7</v>
      </c>
    </row>
    <row r="17" spans="1:12" ht="30" x14ac:dyDescent="0.25">
      <c r="A17" s="11">
        <v>7</v>
      </c>
      <c r="B17" s="12" t="s">
        <v>40</v>
      </c>
      <c r="C17" s="51">
        <v>1</v>
      </c>
      <c r="D17" s="52">
        <v>1</v>
      </c>
      <c r="E17" s="52">
        <v>1</v>
      </c>
      <c r="F17" s="52">
        <v>1</v>
      </c>
      <c r="G17" s="52">
        <v>1</v>
      </c>
      <c r="H17" s="52">
        <v>1</v>
      </c>
      <c r="I17" s="52">
        <v>1</v>
      </c>
      <c r="J17" s="53">
        <f t="shared" si="0"/>
        <v>7</v>
      </c>
      <c r="K17" s="54">
        <f t="shared" si="1"/>
        <v>1</v>
      </c>
      <c r="L17" s="92" t="s">
        <v>7</v>
      </c>
    </row>
    <row r="18" spans="1:12" ht="30" x14ac:dyDescent="0.25">
      <c r="A18" s="11">
        <v>8</v>
      </c>
      <c r="B18" s="12" t="s">
        <v>41</v>
      </c>
      <c r="C18" s="51">
        <v>3</v>
      </c>
      <c r="D18" s="52">
        <v>3</v>
      </c>
      <c r="E18" s="52">
        <v>2</v>
      </c>
      <c r="F18" s="52">
        <v>3</v>
      </c>
      <c r="G18" s="52">
        <v>2</v>
      </c>
      <c r="H18" s="52">
        <v>3</v>
      </c>
      <c r="I18" s="52">
        <v>2</v>
      </c>
      <c r="J18" s="53">
        <f t="shared" si="0"/>
        <v>18</v>
      </c>
      <c r="K18" s="54">
        <f t="shared" si="1"/>
        <v>2.5714285714285716</v>
      </c>
      <c r="L18" s="92" t="s">
        <v>8</v>
      </c>
    </row>
    <row r="19" spans="1:12" ht="30" x14ac:dyDescent="0.25">
      <c r="A19" s="93">
        <v>9</v>
      </c>
      <c r="B19" s="97" t="s">
        <v>62</v>
      </c>
      <c r="C19" s="98">
        <v>1</v>
      </c>
      <c r="D19" s="99">
        <v>1</v>
      </c>
      <c r="E19" s="99">
        <v>1</v>
      </c>
      <c r="F19" s="99">
        <v>1</v>
      </c>
      <c r="G19" s="99">
        <v>1</v>
      </c>
      <c r="H19" s="99">
        <v>1</v>
      </c>
      <c r="I19" s="99">
        <v>1</v>
      </c>
      <c r="J19" s="94">
        <f t="shared" si="0"/>
        <v>7</v>
      </c>
      <c r="K19" s="95">
        <f t="shared" si="1"/>
        <v>1</v>
      </c>
      <c r="L19" s="100" t="s">
        <v>7</v>
      </c>
    </row>
    <row r="20" spans="1:12" ht="30" x14ac:dyDescent="0.25">
      <c r="A20" s="11">
        <v>10</v>
      </c>
      <c r="B20" s="12" t="s">
        <v>21</v>
      </c>
      <c r="C20" s="51">
        <v>2</v>
      </c>
      <c r="D20" s="52">
        <v>2</v>
      </c>
      <c r="E20" s="52">
        <v>1</v>
      </c>
      <c r="F20" s="52">
        <v>2</v>
      </c>
      <c r="G20" s="52">
        <v>1</v>
      </c>
      <c r="H20" s="52">
        <v>2</v>
      </c>
      <c r="I20" s="52">
        <v>1</v>
      </c>
      <c r="J20" s="53">
        <f t="shared" si="0"/>
        <v>11</v>
      </c>
      <c r="K20" s="54">
        <f t="shared" si="1"/>
        <v>1.5714285714285714</v>
      </c>
      <c r="L20" s="92" t="s">
        <v>8</v>
      </c>
    </row>
    <row r="21" spans="1:12" ht="30" x14ac:dyDescent="0.25">
      <c r="A21" s="11">
        <v>11</v>
      </c>
      <c r="B21" s="12" t="s">
        <v>22</v>
      </c>
      <c r="C21" s="51">
        <v>3</v>
      </c>
      <c r="D21" s="52">
        <v>3</v>
      </c>
      <c r="E21" s="52">
        <v>2</v>
      </c>
      <c r="F21" s="52">
        <v>2</v>
      </c>
      <c r="G21" s="52">
        <v>3</v>
      </c>
      <c r="H21" s="52">
        <v>3</v>
      </c>
      <c r="I21" s="52">
        <v>2</v>
      </c>
      <c r="J21" s="53">
        <f t="shared" si="0"/>
        <v>18</v>
      </c>
      <c r="K21" s="54">
        <f t="shared" si="1"/>
        <v>2.5714285714285716</v>
      </c>
      <c r="L21" s="92" t="s">
        <v>8</v>
      </c>
    </row>
    <row r="22" spans="1:12" ht="45" x14ac:dyDescent="0.25">
      <c r="A22" s="11">
        <v>12</v>
      </c>
      <c r="B22" s="12" t="s">
        <v>42</v>
      </c>
      <c r="C22" s="51">
        <v>2</v>
      </c>
      <c r="D22" s="52">
        <v>2</v>
      </c>
      <c r="E22" s="52">
        <v>1</v>
      </c>
      <c r="F22" s="52">
        <v>2</v>
      </c>
      <c r="G22" s="52">
        <v>1</v>
      </c>
      <c r="H22" s="52">
        <v>2</v>
      </c>
      <c r="I22" s="52">
        <v>1</v>
      </c>
      <c r="J22" s="53">
        <f t="shared" si="0"/>
        <v>11</v>
      </c>
      <c r="K22" s="54">
        <f t="shared" si="1"/>
        <v>1.5714285714285714</v>
      </c>
      <c r="L22" s="92" t="s">
        <v>8</v>
      </c>
    </row>
    <row r="23" spans="1:12" ht="30" x14ac:dyDescent="0.25">
      <c r="A23" s="11">
        <v>13</v>
      </c>
      <c r="B23" s="12" t="s">
        <v>43</v>
      </c>
      <c r="C23" s="51">
        <v>2</v>
      </c>
      <c r="D23" s="52">
        <v>2</v>
      </c>
      <c r="E23" s="52">
        <v>1</v>
      </c>
      <c r="F23" s="52">
        <v>2</v>
      </c>
      <c r="G23" s="52">
        <v>1</v>
      </c>
      <c r="H23" s="52">
        <v>1</v>
      </c>
      <c r="I23" s="52">
        <v>1</v>
      </c>
      <c r="J23" s="53">
        <f t="shared" si="0"/>
        <v>10</v>
      </c>
      <c r="K23" s="54">
        <f t="shared" si="1"/>
        <v>1.4285714285714286</v>
      </c>
      <c r="L23" s="92" t="s">
        <v>7</v>
      </c>
    </row>
    <row r="24" spans="1:12" ht="30" x14ac:dyDescent="0.25">
      <c r="A24" s="11">
        <v>14</v>
      </c>
      <c r="B24" s="12" t="s">
        <v>23</v>
      </c>
      <c r="C24" s="51">
        <v>3</v>
      </c>
      <c r="D24" s="52">
        <v>3</v>
      </c>
      <c r="E24" s="52">
        <v>2</v>
      </c>
      <c r="F24" s="52">
        <v>2</v>
      </c>
      <c r="G24" s="52">
        <v>2</v>
      </c>
      <c r="H24" s="52">
        <v>3</v>
      </c>
      <c r="I24" s="52">
        <v>2</v>
      </c>
      <c r="J24" s="53">
        <f t="shared" si="0"/>
        <v>17</v>
      </c>
      <c r="K24" s="54">
        <f t="shared" si="1"/>
        <v>2.4285714285714284</v>
      </c>
      <c r="L24" s="92" t="s">
        <v>8</v>
      </c>
    </row>
    <row r="25" spans="1:12" ht="30" x14ac:dyDescent="0.25">
      <c r="A25" s="11">
        <v>15</v>
      </c>
      <c r="B25" s="12" t="s">
        <v>24</v>
      </c>
      <c r="C25" s="51">
        <v>2</v>
      </c>
      <c r="D25" s="52">
        <v>2</v>
      </c>
      <c r="E25" s="52">
        <v>1</v>
      </c>
      <c r="F25" s="52">
        <v>2</v>
      </c>
      <c r="G25" s="52">
        <v>1</v>
      </c>
      <c r="H25" s="52">
        <v>2</v>
      </c>
      <c r="I25" s="52">
        <v>1</v>
      </c>
      <c r="J25" s="53">
        <f t="shared" si="0"/>
        <v>11</v>
      </c>
      <c r="K25" s="54">
        <f t="shared" si="1"/>
        <v>1.5714285714285714</v>
      </c>
      <c r="L25" s="92" t="s">
        <v>8</v>
      </c>
    </row>
    <row r="26" spans="1:12" ht="30" x14ac:dyDescent="0.25">
      <c r="A26" s="11">
        <v>16</v>
      </c>
      <c r="B26" s="12" t="s">
        <v>44</v>
      </c>
      <c r="C26" s="51">
        <v>1</v>
      </c>
      <c r="D26" s="52">
        <v>1</v>
      </c>
      <c r="E26" s="52">
        <v>1</v>
      </c>
      <c r="F26" s="52">
        <v>1</v>
      </c>
      <c r="G26" s="52">
        <v>1</v>
      </c>
      <c r="H26" s="52">
        <v>1</v>
      </c>
      <c r="I26" s="52">
        <v>1</v>
      </c>
      <c r="J26" s="53">
        <f t="shared" si="0"/>
        <v>7</v>
      </c>
      <c r="K26" s="54">
        <f t="shared" si="1"/>
        <v>1</v>
      </c>
      <c r="L26" s="92" t="s">
        <v>7</v>
      </c>
    </row>
    <row r="27" spans="1:12" ht="45" x14ac:dyDescent="0.25">
      <c r="A27" s="11">
        <v>17</v>
      </c>
      <c r="B27" s="12" t="s">
        <v>27</v>
      </c>
      <c r="C27" s="51">
        <v>3</v>
      </c>
      <c r="D27" s="52">
        <v>3</v>
      </c>
      <c r="E27" s="52">
        <v>2</v>
      </c>
      <c r="F27" s="52">
        <v>3</v>
      </c>
      <c r="G27" s="52">
        <v>2</v>
      </c>
      <c r="H27" s="52">
        <v>3</v>
      </c>
      <c r="I27" s="52">
        <v>2</v>
      </c>
      <c r="J27" s="53">
        <f t="shared" si="0"/>
        <v>18</v>
      </c>
      <c r="K27" s="54">
        <f t="shared" si="1"/>
        <v>2.5714285714285716</v>
      </c>
      <c r="L27" s="92" t="s">
        <v>8</v>
      </c>
    </row>
    <row r="28" spans="1:12" ht="30" x14ac:dyDescent="0.25">
      <c r="A28" s="93">
        <v>18</v>
      </c>
      <c r="B28" s="97" t="s">
        <v>25</v>
      </c>
      <c r="C28" s="98">
        <v>1</v>
      </c>
      <c r="D28" s="99">
        <v>1</v>
      </c>
      <c r="E28" s="99">
        <v>1</v>
      </c>
      <c r="F28" s="99">
        <v>1</v>
      </c>
      <c r="G28" s="99">
        <v>1</v>
      </c>
      <c r="H28" s="99">
        <v>1</v>
      </c>
      <c r="I28" s="99">
        <v>1</v>
      </c>
      <c r="J28" s="94">
        <f t="shared" si="0"/>
        <v>7</v>
      </c>
      <c r="K28" s="95">
        <f t="shared" si="1"/>
        <v>1</v>
      </c>
      <c r="L28" s="100" t="s">
        <v>7</v>
      </c>
    </row>
    <row r="29" spans="1:12" ht="30" x14ac:dyDescent="0.25">
      <c r="A29" s="11">
        <v>19</v>
      </c>
      <c r="B29" s="12" t="s">
        <v>28</v>
      </c>
      <c r="C29" s="51">
        <v>2</v>
      </c>
      <c r="D29" s="52">
        <v>2</v>
      </c>
      <c r="E29" s="52">
        <v>1</v>
      </c>
      <c r="F29" s="52">
        <v>2</v>
      </c>
      <c r="G29" s="52">
        <v>1</v>
      </c>
      <c r="H29" s="52">
        <v>2</v>
      </c>
      <c r="I29" s="52">
        <v>1</v>
      </c>
      <c r="J29" s="53">
        <f t="shared" si="0"/>
        <v>11</v>
      </c>
      <c r="K29" s="54">
        <f t="shared" si="1"/>
        <v>1.5714285714285714</v>
      </c>
      <c r="L29" s="92" t="s">
        <v>8</v>
      </c>
    </row>
    <row r="30" spans="1:12" ht="60" x14ac:dyDescent="0.25">
      <c r="A30" s="11">
        <v>20</v>
      </c>
      <c r="B30" s="12" t="s">
        <v>45</v>
      </c>
      <c r="C30" s="51">
        <v>2</v>
      </c>
      <c r="D30" s="52">
        <v>2</v>
      </c>
      <c r="E30" s="52">
        <v>1</v>
      </c>
      <c r="F30" s="52">
        <v>2</v>
      </c>
      <c r="G30" s="52">
        <v>1</v>
      </c>
      <c r="H30" s="52">
        <v>1</v>
      </c>
      <c r="I30" s="52">
        <v>1</v>
      </c>
      <c r="J30" s="53">
        <f t="shared" si="0"/>
        <v>10</v>
      </c>
      <c r="K30" s="54">
        <f t="shared" si="1"/>
        <v>1.4285714285714286</v>
      </c>
      <c r="L30" s="92" t="s">
        <v>7</v>
      </c>
    </row>
    <row r="31" spans="1:12" ht="30" x14ac:dyDescent="0.25">
      <c r="A31" s="11">
        <v>21</v>
      </c>
      <c r="B31" s="12" t="s">
        <v>36</v>
      </c>
      <c r="C31" s="51">
        <v>3</v>
      </c>
      <c r="D31" s="52">
        <v>2</v>
      </c>
      <c r="E31" s="52">
        <v>2</v>
      </c>
      <c r="F31" s="52">
        <v>2</v>
      </c>
      <c r="G31" s="52">
        <v>2</v>
      </c>
      <c r="H31" s="52">
        <v>3</v>
      </c>
      <c r="I31" s="52">
        <v>2</v>
      </c>
      <c r="J31" s="53">
        <f t="shared" si="0"/>
        <v>16</v>
      </c>
      <c r="K31" s="54">
        <f t="shared" si="1"/>
        <v>2.2857142857142856</v>
      </c>
      <c r="L31" s="92" t="s">
        <v>8</v>
      </c>
    </row>
    <row r="32" spans="1:12" ht="45" x14ac:dyDescent="0.25">
      <c r="A32" s="11">
        <v>22</v>
      </c>
      <c r="B32" s="12" t="s">
        <v>46</v>
      </c>
      <c r="C32" s="51">
        <v>2</v>
      </c>
      <c r="D32" s="52">
        <v>2</v>
      </c>
      <c r="E32" s="52">
        <v>1</v>
      </c>
      <c r="F32" s="52">
        <v>2</v>
      </c>
      <c r="G32" s="52">
        <v>1</v>
      </c>
      <c r="H32" s="52">
        <v>2</v>
      </c>
      <c r="I32" s="52">
        <v>1</v>
      </c>
      <c r="J32" s="53">
        <f t="shared" si="0"/>
        <v>11</v>
      </c>
      <c r="K32" s="54">
        <f t="shared" si="1"/>
        <v>1.5714285714285714</v>
      </c>
      <c r="L32" s="92" t="s">
        <v>7</v>
      </c>
    </row>
    <row r="33" spans="1:12" ht="30" x14ac:dyDescent="0.25">
      <c r="A33" s="11">
        <v>23</v>
      </c>
      <c r="B33" s="12" t="s">
        <v>26</v>
      </c>
      <c r="C33" s="51">
        <v>2</v>
      </c>
      <c r="D33" s="52">
        <v>2</v>
      </c>
      <c r="E33" s="52">
        <v>2</v>
      </c>
      <c r="F33" s="52">
        <v>3</v>
      </c>
      <c r="G33" s="52">
        <v>2</v>
      </c>
      <c r="H33" s="52">
        <v>3</v>
      </c>
      <c r="I33" s="52">
        <v>2</v>
      </c>
      <c r="J33" s="53">
        <f t="shared" si="0"/>
        <v>16</v>
      </c>
      <c r="K33" s="54">
        <f t="shared" si="1"/>
        <v>2.2857142857142856</v>
      </c>
      <c r="L33" s="92" t="s">
        <v>8</v>
      </c>
    </row>
    <row r="34" spans="1:12" ht="30" x14ac:dyDescent="0.25">
      <c r="A34" s="11">
        <v>24</v>
      </c>
      <c r="B34" s="12" t="s">
        <v>58</v>
      </c>
      <c r="C34" s="51">
        <v>1</v>
      </c>
      <c r="D34" s="52">
        <v>2</v>
      </c>
      <c r="E34" s="52">
        <v>1</v>
      </c>
      <c r="F34" s="52">
        <v>2</v>
      </c>
      <c r="G34" s="52">
        <v>1</v>
      </c>
      <c r="H34" s="52">
        <v>1</v>
      </c>
      <c r="I34" s="52">
        <v>1</v>
      </c>
      <c r="J34" s="53">
        <f t="shared" si="0"/>
        <v>9</v>
      </c>
      <c r="K34" s="54">
        <f t="shared" si="1"/>
        <v>1.2857142857142858</v>
      </c>
      <c r="L34" s="92" t="s">
        <v>7</v>
      </c>
    </row>
    <row r="35" spans="1:12" ht="15.75" x14ac:dyDescent="0.25">
      <c r="B35" s="24"/>
      <c r="C35" s="1"/>
      <c r="D35" s="1"/>
      <c r="E35" s="1"/>
      <c r="F35" s="1"/>
      <c r="G35" s="1"/>
      <c r="H35" s="1"/>
      <c r="I35" s="1"/>
      <c r="J35" s="1"/>
      <c r="K35" s="1"/>
    </row>
    <row r="36" spans="1:12" ht="15.75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2" ht="15.75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2" ht="15.75" x14ac:dyDescent="0.25"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12" ht="15.75" x14ac:dyDescent="0.25">
      <c r="A39" s="68"/>
      <c r="B39" s="3" t="s">
        <v>59</v>
      </c>
      <c r="C39" s="68"/>
      <c r="D39" s="68"/>
      <c r="E39" s="68"/>
      <c r="F39" s="68"/>
      <c r="G39" s="68"/>
      <c r="H39" s="68"/>
      <c r="I39" s="68"/>
      <c r="J39" s="68"/>
    </row>
    <row r="40" spans="1:12" ht="15.75" x14ac:dyDescent="0.25">
      <c r="B40" s="24" t="s">
        <v>9</v>
      </c>
    </row>
    <row r="41" spans="1:12" ht="15.75" x14ac:dyDescent="0.25">
      <c r="B41" s="1" t="s">
        <v>10</v>
      </c>
    </row>
    <row r="42" spans="1:12" ht="15.75" x14ac:dyDescent="0.25">
      <c r="B42" s="1" t="s">
        <v>11</v>
      </c>
    </row>
    <row r="43" spans="1:12" ht="15.75" x14ac:dyDescent="0.25">
      <c r="B43" s="25" t="s">
        <v>12</v>
      </c>
    </row>
  </sheetData>
  <mergeCells count="5">
    <mergeCell ref="C4:K4"/>
    <mergeCell ref="L5:L10"/>
    <mergeCell ref="C5:I9"/>
    <mergeCell ref="J5:J10"/>
    <mergeCell ref="K5:K10"/>
  </mergeCells>
  <pageMargins left="0.7" right="0.7" top="0.75" bottom="0.75" header="0.3" footer="0.3"/>
  <pageSetup paperSize="9" scale="73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D2:Q31"/>
  <sheetViews>
    <sheetView tabSelected="1" topLeftCell="B1" workbookViewId="0">
      <selection activeCell="L29" sqref="L29"/>
    </sheetView>
  </sheetViews>
  <sheetFormatPr defaultRowHeight="15" x14ac:dyDescent="0.25"/>
  <cols>
    <col min="4" max="4" width="0.140625" customWidth="1"/>
    <col min="5" max="5" width="17.140625" customWidth="1"/>
    <col min="6" max="6" width="29" customWidth="1"/>
    <col min="13" max="13" width="7.5703125" customWidth="1"/>
    <col min="16" max="16" width="10.28515625" bestFit="1" customWidth="1"/>
  </cols>
  <sheetData>
    <row r="2" spans="4:17" x14ac:dyDescent="0.25">
      <c r="I2" s="68"/>
      <c r="J2" s="68"/>
      <c r="K2" s="68" t="s">
        <v>31</v>
      </c>
      <c r="L2" s="68"/>
      <c r="M2" s="68"/>
    </row>
    <row r="3" spans="4:17" x14ac:dyDescent="0.25">
      <c r="F3" t="s">
        <v>71</v>
      </c>
      <c r="G3" s="68"/>
    </row>
    <row r="4" spans="4:17" ht="38.25" x14ac:dyDescent="0.25">
      <c r="D4" s="86"/>
      <c r="E4" s="83" t="s">
        <v>6</v>
      </c>
      <c r="F4" s="82" t="s">
        <v>32</v>
      </c>
      <c r="G4" s="210" t="s">
        <v>145</v>
      </c>
      <c r="H4" s="211"/>
      <c r="I4" s="208" t="s">
        <v>146</v>
      </c>
      <c r="J4" s="209"/>
      <c r="K4" s="208" t="s">
        <v>147</v>
      </c>
      <c r="L4" s="209"/>
      <c r="M4" s="208" t="s">
        <v>148</v>
      </c>
      <c r="N4" s="209"/>
      <c r="O4" s="85" t="s">
        <v>34</v>
      </c>
      <c r="P4" s="84" t="s">
        <v>33</v>
      </c>
      <c r="Q4" s="87" t="s">
        <v>35</v>
      </c>
    </row>
    <row r="5" spans="4:17" ht="15.75" x14ac:dyDescent="0.25">
      <c r="D5" s="86"/>
      <c r="E5" s="11">
        <v>1</v>
      </c>
      <c r="F5" s="12" t="s">
        <v>73</v>
      </c>
      <c r="G5" s="198">
        <v>1</v>
      </c>
      <c r="H5" s="199"/>
      <c r="I5" s="202">
        <v>1</v>
      </c>
      <c r="J5" s="199"/>
      <c r="K5" s="202">
        <v>1</v>
      </c>
      <c r="L5" s="199"/>
      <c r="M5" s="202">
        <v>1</v>
      </c>
      <c r="N5" s="199"/>
      <c r="O5" s="53">
        <f>G5+I5+K5+M5</f>
        <v>4</v>
      </c>
      <c r="P5" s="54">
        <f t="shared" ref="P5:P22" si="0">O5/4</f>
        <v>1</v>
      </c>
      <c r="Q5" s="88" t="s">
        <v>7</v>
      </c>
    </row>
    <row r="6" spans="4:17" ht="15.75" x14ac:dyDescent="0.25">
      <c r="D6" s="86"/>
      <c r="E6" s="11">
        <v>2</v>
      </c>
      <c r="F6" s="12" t="s">
        <v>74</v>
      </c>
      <c r="G6" s="198">
        <v>1</v>
      </c>
      <c r="H6" s="199"/>
      <c r="I6" s="202">
        <v>1</v>
      </c>
      <c r="J6" s="199"/>
      <c r="K6" s="202">
        <v>1</v>
      </c>
      <c r="L6" s="199"/>
      <c r="M6" s="202">
        <v>1</v>
      </c>
      <c r="N6" s="199"/>
      <c r="O6" s="53">
        <f>SUM(G6:N6)</f>
        <v>4</v>
      </c>
      <c r="P6" s="54">
        <f t="shared" si="0"/>
        <v>1</v>
      </c>
      <c r="Q6" s="88" t="s">
        <v>7</v>
      </c>
    </row>
    <row r="7" spans="4:17" ht="15.75" x14ac:dyDescent="0.25">
      <c r="D7" s="86"/>
      <c r="E7" s="11">
        <v>3</v>
      </c>
      <c r="F7" s="12" t="s">
        <v>75</v>
      </c>
      <c r="G7" s="198">
        <v>1</v>
      </c>
      <c r="H7" s="199"/>
      <c r="I7" s="202">
        <v>1</v>
      </c>
      <c r="J7" s="199"/>
      <c r="K7" s="202">
        <v>1</v>
      </c>
      <c r="L7" s="199"/>
      <c r="M7" s="202">
        <v>1</v>
      </c>
      <c r="N7" s="199"/>
      <c r="O7" s="53">
        <f>SUM(G7:N7)</f>
        <v>4</v>
      </c>
      <c r="P7" s="54">
        <f t="shared" si="0"/>
        <v>1</v>
      </c>
      <c r="Q7" s="88" t="s">
        <v>7</v>
      </c>
    </row>
    <row r="8" spans="4:17" ht="15.75" x14ac:dyDescent="0.25">
      <c r="D8" s="86"/>
      <c r="E8" s="11">
        <v>4</v>
      </c>
      <c r="F8" s="12" t="s">
        <v>76</v>
      </c>
      <c r="G8" s="198">
        <v>1</v>
      </c>
      <c r="H8" s="199"/>
      <c r="I8" s="202">
        <v>1</v>
      </c>
      <c r="J8" s="199"/>
      <c r="K8" s="202">
        <v>1</v>
      </c>
      <c r="L8" s="199"/>
      <c r="M8" s="202">
        <v>1</v>
      </c>
      <c r="N8" s="199"/>
      <c r="O8" s="53">
        <f>SUM(G8:N8)</f>
        <v>4</v>
      </c>
      <c r="P8" s="54">
        <f t="shared" si="0"/>
        <v>1</v>
      </c>
      <c r="Q8" s="88" t="s">
        <v>7</v>
      </c>
    </row>
    <row r="9" spans="4:17" ht="15.75" x14ac:dyDescent="0.25">
      <c r="D9" s="86"/>
      <c r="E9" s="11">
        <v>5</v>
      </c>
      <c r="F9" s="12" t="s">
        <v>77</v>
      </c>
      <c r="G9" s="198">
        <v>1</v>
      </c>
      <c r="H9" s="199"/>
      <c r="I9" s="202">
        <v>1</v>
      </c>
      <c r="J9" s="199"/>
      <c r="K9" s="202">
        <v>1</v>
      </c>
      <c r="L9" s="199"/>
      <c r="M9" s="202">
        <v>1</v>
      </c>
      <c r="N9" s="199"/>
      <c r="O9" s="53">
        <f>SUM(G9:N9)</f>
        <v>4</v>
      </c>
      <c r="P9" s="54">
        <f t="shared" si="0"/>
        <v>1</v>
      </c>
      <c r="Q9" s="88" t="s">
        <v>7</v>
      </c>
    </row>
    <row r="10" spans="4:17" ht="15.75" x14ac:dyDescent="0.25">
      <c r="D10" s="86"/>
      <c r="E10" s="11">
        <v>6</v>
      </c>
      <c r="F10" s="12" t="s">
        <v>78</v>
      </c>
      <c r="G10" s="198">
        <v>1</v>
      </c>
      <c r="H10" s="199"/>
      <c r="I10" s="202">
        <v>1</v>
      </c>
      <c r="J10" s="199"/>
      <c r="K10" s="202">
        <v>1</v>
      </c>
      <c r="L10" s="199"/>
      <c r="M10" s="202">
        <v>1</v>
      </c>
      <c r="N10" s="199"/>
      <c r="O10" s="53">
        <f t="shared" ref="O10:O19" si="1">G10+I10+K10+M10</f>
        <v>4</v>
      </c>
      <c r="P10" s="54">
        <f t="shared" si="0"/>
        <v>1</v>
      </c>
      <c r="Q10" s="88" t="s">
        <v>7</v>
      </c>
    </row>
    <row r="11" spans="4:17" ht="15.75" x14ac:dyDescent="0.25">
      <c r="D11" s="86"/>
      <c r="E11" s="11">
        <v>7</v>
      </c>
      <c r="F11" s="12" t="s">
        <v>79</v>
      </c>
      <c r="G11" s="198">
        <v>1</v>
      </c>
      <c r="H11" s="199"/>
      <c r="I11" s="202">
        <v>1</v>
      </c>
      <c r="J11" s="199"/>
      <c r="K11" s="202">
        <v>1</v>
      </c>
      <c r="L11" s="199"/>
      <c r="M11" s="202">
        <v>1</v>
      </c>
      <c r="N11" s="199"/>
      <c r="O11" s="53">
        <f t="shared" si="1"/>
        <v>4</v>
      </c>
      <c r="P11" s="54">
        <f t="shared" si="0"/>
        <v>1</v>
      </c>
      <c r="Q11" s="88" t="s">
        <v>7</v>
      </c>
    </row>
    <row r="12" spans="4:17" ht="15.75" x14ac:dyDescent="0.25">
      <c r="D12" s="86"/>
      <c r="E12" s="11">
        <v>8</v>
      </c>
      <c r="F12" s="12" t="s">
        <v>80</v>
      </c>
      <c r="G12" s="198">
        <v>1</v>
      </c>
      <c r="H12" s="199"/>
      <c r="I12" s="202">
        <v>1</v>
      </c>
      <c r="J12" s="199"/>
      <c r="K12" s="202">
        <v>1</v>
      </c>
      <c r="L12" s="199"/>
      <c r="M12" s="202">
        <v>1</v>
      </c>
      <c r="N12" s="199"/>
      <c r="O12" s="53">
        <f t="shared" si="1"/>
        <v>4</v>
      </c>
      <c r="P12" s="54">
        <f t="shared" si="0"/>
        <v>1</v>
      </c>
      <c r="Q12" s="88" t="s">
        <v>7</v>
      </c>
    </row>
    <row r="13" spans="4:17" ht="15.75" x14ac:dyDescent="0.25">
      <c r="D13" s="86"/>
      <c r="E13" s="93">
        <v>9</v>
      </c>
      <c r="F13" s="97" t="s">
        <v>81</v>
      </c>
      <c r="G13" s="200">
        <v>1</v>
      </c>
      <c r="H13" s="201"/>
      <c r="I13" s="207">
        <v>1</v>
      </c>
      <c r="J13" s="201"/>
      <c r="K13" s="207">
        <v>1</v>
      </c>
      <c r="L13" s="201"/>
      <c r="M13" s="207">
        <v>1</v>
      </c>
      <c r="N13" s="201"/>
      <c r="O13" s="94">
        <f t="shared" si="1"/>
        <v>4</v>
      </c>
      <c r="P13" s="95">
        <f t="shared" si="0"/>
        <v>1</v>
      </c>
      <c r="Q13" s="96" t="s">
        <v>7</v>
      </c>
    </row>
    <row r="14" spans="4:17" ht="15.75" x14ac:dyDescent="0.25">
      <c r="D14" s="86"/>
      <c r="E14" s="11">
        <v>10</v>
      </c>
      <c r="F14" s="12" t="s">
        <v>82</v>
      </c>
      <c r="G14" s="198">
        <v>1</v>
      </c>
      <c r="H14" s="199"/>
      <c r="I14" s="202">
        <v>1</v>
      </c>
      <c r="J14" s="199"/>
      <c r="K14" s="202">
        <v>1</v>
      </c>
      <c r="L14" s="199"/>
      <c r="M14" s="202">
        <v>1</v>
      </c>
      <c r="N14" s="199"/>
      <c r="O14" s="53">
        <f t="shared" si="1"/>
        <v>4</v>
      </c>
      <c r="P14" s="54">
        <f t="shared" si="0"/>
        <v>1</v>
      </c>
      <c r="Q14" s="88" t="s">
        <v>7</v>
      </c>
    </row>
    <row r="15" spans="4:17" ht="15.75" x14ac:dyDescent="0.25">
      <c r="D15" s="86"/>
      <c r="E15" s="11">
        <v>11</v>
      </c>
      <c r="F15" s="12" t="s">
        <v>83</v>
      </c>
      <c r="G15" s="198">
        <v>1</v>
      </c>
      <c r="H15" s="199"/>
      <c r="I15" s="202">
        <v>1</v>
      </c>
      <c r="J15" s="199"/>
      <c r="K15" s="202">
        <v>1</v>
      </c>
      <c r="L15" s="199"/>
      <c r="M15" s="202">
        <v>1</v>
      </c>
      <c r="N15" s="199"/>
      <c r="O15" s="53">
        <f t="shared" si="1"/>
        <v>4</v>
      </c>
      <c r="P15" s="54">
        <f t="shared" si="0"/>
        <v>1</v>
      </c>
      <c r="Q15" s="88" t="s">
        <v>7</v>
      </c>
    </row>
    <row r="16" spans="4:17" ht="15.75" x14ac:dyDescent="0.25">
      <c r="D16" s="86"/>
      <c r="E16" s="11">
        <v>12</v>
      </c>
      <c r="F16" s="12" t="s">
        <v>84</v>
      </c>
      <c r="G16" s="198">
        <v>2</v>
      </c>
      <c r="H16" s="199"/>
      <c r="I16" s="202">
        <v>2</v>
      </c>
      <c r="J16" s="199"/>
      <c r="K16" s="202">
        <v>2</v>
      </c>
      <c r="L16" s="199"/>
      <c r="M16" s="202">
        <v>2</v>
      </c>
      <c r="N16" s="199"/>
      <c r="O16" s="53">
        <f t="shared" si="1"/>
        <v>8</v>
      </c>
      <c r="P16" s="54">
        <f t="shared" si="0"/>
        <v>2</v>
      </c>
      <c r="Q16" s="88" t="s">
        <v>8</v>
      </c>
    </row>
    <row r="17" spans="4:17" ht="15.75" x14ac:dyDescent="0.25">
      <c r="D17" s="86"/>
      <c r="E17" s="11">
        <v>13</v>
      </c>
      <c r="F17" s="12" t="s">
        <v>85</v>
      </c>
      <c r="G17" s="198">
        <v>2</v>
      </c>
      <c r="H17" s="199"/>
      <c r="I17" s="202">
        <v>2</v>
      </c>
      <c r="J17" s="199"/>
      <c r="K17" s="202">
        <v>2</v>
      </c>
      <c r="L17" s="199"/>
      <c r="M17" s="202">
        <v>2</v>
      </c>
      <c r="N17" s="199"/>
      <c r="O17" s="53">
        <f t="shared" si="1"/>
        <v>8</v>
      </c>
      <c r="P17" s="54">
        <f t="shared" si="0"/>
        <v>2</v>
      </c>
      <c r="Q17" s="88" t="s">
        <v>8</v>
      </c>
    </row>
    <row r="18" spans="4:17" ht="15.75" x14ac:dyDescent="0.25">
      <c r="D18" s="86"/>
      <c r="E18" s="11">
        <v>14</v>
      </c>
      <c r="F18" s="12" t="s">
        <v>86</v>
      </c>
      <c r="G18" s="198">
        <v>2</v>
      </c>
      <c r="H18" s="199"/>
      <c r="I18" s="202">
        <v>1</v>
      </c>
      <c r="J18" s="199"/>
      <c r="K18" s="202">
        <v>2</v>
      </c>
      <c r="L18" s="199"/>
      <c r="M18" s="202">
        <v>1</v>
      </c>
      <c r="N18" s="199"/>
      <c r="O18" s="53">
        <f t="shared" si="1"/>
        <v>6</v>
      </c>
      <c r="P18" s="54">
        <f t="shared" si="0"/>
        <v>1.5</v>
      </c>
      <c r="Q18" s="88" t="s">
        <v>8</v>
      </c>
    </row>
    <row r="19" spans="4:17" ht="15.75" x14ac:dyDescent="0.25">
      <c r="D19" s="86"/>
      <c r="E19" s="11">
        <v>15</v>
      </c>
      <c r="F19" s="57" t="s">
        <v>87</v>
      </c>
      <c r="G19" s="198">
        <v>2</v>
      </c>
      <c r="H19" s="199"/>
      <c r="I19" s="202">
        <v>2</v>
      </c>
      <c r="J19" s="199"/>
      <c r="K19" s="202">
        <v>2</v>
      </c>
      <c r="L19" s="199"/>
      <c r="M19" s="202">
        <v>2</v>
      </c>
      <c r="N19" s="199"/>
      <c r="O19" s="53">
        <f t="shared" si="1"/>
        <v>8</v>
      </c>
      <c r="P19" s="54">
        <f t="shared" si="0"/>
        <v>2</v>
      </c>
      <c r="Q19" s="88" t="s">
        <v>8</v>
      </c>
    </row>
    <row r="20" spans="4:17" ht="15.75" x14ac:dyDescent="0.25">
      <c r="D20" s="86"/>
      <c r="E20" s="11">
        <v>16</v>
      </c>
      <c r="F20" s="57" t="s">
        <v>88</v>
      </c>
      <c r="G20" s="198">
        <v>1</v>
      </c>
      <c r="H20" s="199"/>
      <c r="I20" s="202">
        <v>1</v>
      </c>
      <c r="J20" s="199"/>
      <c r="K20" s="202">
        <v>1</v>
      </c>
      <c r="L20" s="199"/>
      <c r="M20" s="202">
        <v>1</v>
      </c>
      <c r="N20" s="199"/>
      <c r="O20" s="53">
        <f>SUM(G20:N20)</f>
        <v>4</v>
      </c>
      <c r="P20" s="54">
        <f t="shared" si="0"/>
        <v>1</v>
      </c>
      <c r="Q20" s="88" t="s">
        <v>7</v>
      </c>
    </row>
    <row r="21" spans="4:17" ht="15.75" x14ac:dyDescent="0.25">
      <c r="D21" s="86"/>
      <c r="E21" s="11">
        <v>17</v>
      </c>
      <c r="F21" s="57" t="s">
        <v>89</v>
      </c>
      <c r="G21" s="198">
        <v>2</v>
      </c>
      <c r="H21" s="199"/>
      <c r="I21" s="202">
        <v>2</v>
      </c>
      <c r="J21" s="199"/>
      <c r="K21" s="202">
        <v>2</v>
      </c>
      <c r="L21" s="199"/>
      <c r="M21" s="202">
        <v>2</v>
      </c>
      <c r="N21" s="199"/>
      <c r="O21" s="53">
        <f>SUM(G21:N21)</f>
        <v>8</v>
      </c>
      <c r="P21" s="54">
        <f t="shared" si="0"/>
        <v>2</v>
      </c>
      <c r="Q21" s="88" t="s">
        <v>8</v>
      </c>
    </row>
    <row r="22" spans="4:17" ht="15.75" x14ac:dyDescent="0.25">
      <c r="D22" s="86"/>
      <c r="E22" s="93">
        <v>18</v>
      </c>
      <c r="F22" s="102" t="s">
        <v>90</v>
      </c>
      <c r="G22" s="200">
        <v>1</v>
      </c>
      <c r="H22" s="201"/>
      <c r="I22" s="207">
        <v>1</v>
      </c>
      <c r="J22" s="201"/>
      <c r="K22" s="207">
        <v>1</v>
      </c>
      <c r="L22" s="201"/>
      <c r="M22" s="207">
        <v>1</v>
      </c>
      <c r="N22" s="201"/>
      <c r="O22" s="94">
        <f>SUM(G22:N22)</f>
        <v>4</v>
      </c>
      <c r="P22" s="95">
        <f t="shared" si="0"/>
        <v>1</v>
      </c>
      <c r="Q22" s="96" t="s">
        <v>7</v>
      </c>
    </row>
    <row r="23" spans="4:17" ht="86.25" customHeight="1" x14ac:dyDescent="0.25">
      <c r="D23" s="86"/>
      <c r="E23" s="195" t="s">
        <v>141</v>
      </c>
      <c r="F23" s="196"/>
      <c r="G23" s="196"/>
      <c r="H23" s="197"/>
      <c r="I23" s="195" t="s">
        <v>140</v>
      </c>
      <c r="J23" s="196"/>
      <c r="K23" s="196"/>
      <c r="L23" s="196"/>
      <c r="M23" s="196"/>
      <c r="N23" s="197"/>
      <c r="O23" s="204" t="s">
        <v>65</v>
      </c>
      <c r="P23" s="205"/>
      <c r="Q23" s="206"/>
    </row>
    <row r="24" spans="4:17" ht="15.75" customHeight="1" x14ac:dyDescent="0.25">
      <c r="E24" s="189" t="s">
        <v>142</v>
      </c>
      <c r="F24" s="190"/>
      <c r="G24" s="190"/>
      <c r="H24" s="191"/>
      <c r="I24" s="189" t="s">
        <v>143</v>
      </c>
      <c r="J24" s="190"/>
      <c r="K24" s="190"/>
      <c r="L24" s="190"/>
      <c r="M24" s="190"/>
      <c r="N24" s="191"/>
      <c r="O24" s="203" t="s">
        <v>144</v>
      </c>
      <c r="P24" s="190"/>
      <c r="Q24" s="191"/>
    </row>
    <row r="25" spans="4:17" ht="32.25" customHeight="1" x14ac:dyDescent="0.25">
      <c r="E25" s="192"/>
      <c r="F25" s="193"/>
      <c r="G25" s="193"/>
      <c r="H25" s="194"/>
      <c r="I25" s="192"/>
      <c r="J25" s="193"/>
      <c r="K25" s="193"/>
      <c r="L25" s="193"/>
      <c r="M25" s="193"/>
      <c r="N25" s="194"/>
      <c r="O25" s="193"/>
      <c r="P25" s="193"/>
      <c r="Q25" s="194"/>
    </row>
    <row r="26" spans="4:17" ht="15.75" x14ac:dyDescent="0.25"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4:17" ht="15.75" x14ac:dyDescent="0.25">
      <c r="E27" s="68"/>
      <c r="F27" s="3"/>
      <c r="G27" s="68"/>
      <c r="H27" s="68"/>
      <c r="I27" s="68"/>
      <c r="J27" s="68"/>
      <c r="K27" s="68"/>
      <c r="L27" s="68"/>
      <c r="M27" s="68"/>
      <c r="N27" s="68"/>
      <c r="O27" s="68"/>
    </row>
    <row r="28" spans="4:17" ht="15.75" x14ac:dyDescent="0.25">
      <c r="F28" s="24"/>
    </row>
    <row r="29" spans="4:17" ht="15.75" x14ac:dyDescent="0.25">
      <c r="E29" s="68" t="s">
        <v>72</v>
      </c>
      <c r="F29" s="1"/>
    </row>
    <row r="30" spans="4:17" ht="15.75" x14ac:dyDescent="0.25">
      <c r="F30" s="1"/>
    </row>
    <row r="31" spans="4:17" ht="15.75" x14ac:dyDescent="0.25">
      <c r="F31" s="25"/>
    </row>
  </sheetData>
  <mergeCells count="82">
    <mergeCell ref="G4:H4"/>
    <mergeCell ref="I14:J14"/>
    <mergeCell ref="G5:H5"/>
    <mergeCell ref="G6:H6"/>
    <mergeCell ref="G7:H7"/>
    <mergeCell ref="I10:J10"/>
    <mergeCell ref="I11:J11"/>
    <mergeCell ref="I6:J6"/>
    <mergeCell ref="I7:J7"/>
    <mergeCell ref="I8:J8"/>
    <mergeCell ref="G8:H8"/>
    <mergeCell ref="I4:J4"/>
    <mergeCell ref="I5:J5"/>
    <mergeCell ref="G21:H21"/>
    <mergeCell ref="I9:J9"/>
    <mergeCell ref="I20:J20"/>
    <mergeCell ref="I21:J21"/>
    <mergeCell ref="G10:H10"/>
    <mergeCell ref="G11:H11"/>
    <mergeCell ref="G9:H9"/>
    <mergeCell ref="I12:J12"/>
    <mergeCell ref="I13:J13"/>
    <mergeCell ref="K15:L15"/>
    <mergeCell ref="K4:L4"/>
    <mergeCell ref="M9:N9"/>
    <mergeCell ref="M4:N4"/>
    <mergeCell ref="M5:N5"/>
    <mergeCell ref="M6:N6"/>
    <mergeCell ref="M7:N7"/>
    <mergeCell ref="M8:N8"/>
    <mergeCell ref="M10:N10"/>
    <mergeCell ref="M11:N11"/>
    <mergeCell ref="M12:N12"/>
    <mergeCell ref="M13:N13"/>
    <mergeCell ref="M16:N16"/>
    <mergeCell ref="M17:N17"/>
    <mergeCell ref="M18:N18"/>
    <mergeCell ref="I22:J22"/>
    <mergeCell ref="K5:L5"/>
    <mergeCell ref="K6:L6"/>
    <mergeCell ref="K7:L7"/>
    <mergeCell ref="K8:L8"/>
    <mergeCell ref="K9:L9"/>
    <mergeCell ref="K20:L20"/>
    <mergeCell ref="K21:L21"/>
    <mergeCell ref="K10:L10"/>
    <mergeCell ref="K11:L11"/>
    <mergeCell ref="K12:L12"/>
    <mergeCell ref="K13:L13"/>
    <mergeCell ref="K14:L14"/>
    <mergeCell ref="O24:Q25"/>
    <mergeCell ref="O23:Q23"/>
    <mergeCell ref="I23:N23"/>
    <mergeCell ref="G17:H17"/>
    <mergeCell ref="G18:H18"/>
    <mergeCell ref="G19:H19"/>
    <mergeCell ref="I17:J17"/>
    <mergeCell ref="I18:J18"/>
    <mergeCell ref="I19:J19"/>
    <mergeCell ref="M20:N20"/>
    <mergeCell ref="M21:N21"/>
    <mergeCell ref="M22:N22"/>
    <mergeCell ref="K22:L22"/>
    <mergeCell ref="M19:N19"/>
    <mergeCell ref="G22:H22"/>
    <mergeCell ref="G20:H20"/>
    <mergeCell ref="E24:H25"/>
    <mergeCell ref="I24:N25"/>
    <mergeCell ref="E23:H23"/>
    <mergeCell ref="G12:H12"/>
    <mergeCell ref="G13:H13"/>
    <mergeCell ref="G14:H14"/>
    <mergeCell ref="G15:H15"/>
    <mergeCell ref="G16:H16"/>
    <mergeCell ref="K16:L16"/>
    <mergeCell ref="K17:L17"/>
    <mergeCell ref="K18:L18"/>
    <mergeCell ref="K19:L19"/>
    <mergeCell ref="I15:J15"/>
    <mergeCell ref="I16:J16"/>
    <mergeCell ref="M14:N14"/>
    <mergeCell ref="M15:N15"/>
  </mergeCells>
  <pageMargins left="0.7" right="0.7" top="0.75" bottom="0.75" header="0.3" footer="0.3"/>
  <pageSetup paperSize="9" scale="69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A6"/>
  <sheetViews>
    <sheetView workbookViewId="0">
      <selection activeCell="O12" sqref="O12"/>
    </sheetView>
  </sheetViews>
  <sheetFormatPr defaultRowHeight="15" x14ac:dyDescent="0.25"/>
  <sheetData>
    <row r="5" ht="15.75" customHeight="1" x14ac:dyDescent="0.25"/>
    <row r="6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Лист1</vt:lpstr>
      <vt:lpstr>Лист2</vt:lpstr>
      <vt:lpstr>Лист3</vt:lpstr>
      <vt:lpstr>Лист4</vt:lpstr>
      <vt:lpstr>Лист5</vt:lpstr>
      <vt:lpstr>сводная </vt:lpstr>
      <vt:lpstr>Лист7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2023-05-26T03:19:50Z</dcterms:modified>
</cp:coreProperties>
</file>